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pnet-my.sharepoint.com/personal/ssartell_ahpnet_com/Documents/Documents/BHRR/508 materials/"/>
    </mc:Choice>
  </mc:AlternateContent>
  <xr:revisionPtr revIDLastSave="8" documentId="8_{D7DC736F-5B67-4190-9591-D3B196366D39}" xr6:coauthVersionLast="47" xr6:coauthVersionMax="47" xr10:uidLastSave="{B7EBADE7-9097-4008-A50B-77E8169FE0D3}"/>
  <bookViews>
    <workbookView xWindow="-14460" yWindow="-16320" windowWidth="29040" windowHeight="15720" xr2:uid="{5300A9B5-9C2C-4078-B509-BCE3BD633A2F}"/>
  </bookViews>
  <sheets>
    <sheet name="Budget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C35" i="1" l="1"/>
  <c r="C37" i="1" s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W22" i="1"/>
  <c r="X22" i="1" s="1"/>
  <c r="Z22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Z12" i="1"/>
  <c r="Z11" i="1"/>
  <c r="Z18" i="1"/>
  <c r="Z15" i="1"/>
  <c r="E20" i="1"/>
  <c r="F20" i="1"/>
  <c r="W33" i="1"/>
  <c r="X33" i="1" s="1"/>
  <c r="W28" i="1"/>
  <c r="Y28" i="1" s="1"/>
  <c r="W29" i="1"/>
  <c r="X29" i="1" s="1"/>
  <c r="W30" i="1"/>
  <c r="X30" i="1" s="1"/>
  <c r="W27" i="1"/>
  <c r="Y27" i="1" s="1"/>
  <c r="W23" i="1"/>
  <c r="Y23" i="1" s="1"/>
  <c r="W24" i="1"/>
  <c r="Y24" i="1" s="1"/>
  <c r="B48" i="1"/>
  <c r="U11" i="1"/>
  <c r="W11" i="1" s="1"/>
  <c r="D20" i="1"/>
  <c r="D37" i="1" s="1"/>
  <c r="P18" i="1"/>
  <c r="H20" i="1"/>
  <c r="I20" i="1"/>
  <c r="I37" i="1" s="1"/>
  <c r="J20" i="1"/>
  <c r="K20" i="1"/>
  <c r="L20" i="1"/>
  <c r="M20" i="1"/>
  <c r="N20" i="1"/>
  <c r="O20" i="1"/>
  <c r="Z25" i="1"/>
  <c r="V34" i="1"/>
  <c r="W34" i="1" s="1"/>
  <c r="Z24" i="1"/>
  <c r="Z23" i="1"/>
  <c r="Z20" i="1"/>
  <c r="Z31" i="1" s="1"/>
  <c r="G20" i="1"/>
  <c r="C20" i="1"/>
  <c r="Z19" i="1"/>
  <c r="W19" i="1"/>
  <c r="Y19" i="1" s="1"/>
  <c r="Z17" i="1"/>
  <c r="P17" i="1"/>
  <c r="Z16" i="1"/>
  <c r="P16" i="1"/>
  <c r="P15" i="1"/>
  <c r="Z14" i="1"/>
  <c r="P14" i="1"/>
  <c r="Z13" i="1"/>
  <c r="P13" i="1"/>
  <c r="P12" i="1"/>
  <c r="E37" i="1" l="1"/>
  <c r="J37" i="1"/>
  <c r="J38" i="1" s="1"/>
  <c r="H37" i="1"/>
  <c r="H38" i="1" s="1"/>
  <c r="G37" i="1"/>
  <c r="O37" i="1"/>
  <c r="O38" i="1" s="1"/>
  <c r="N37" i="1"/>
  <c r="N38" i="1" s="1"/>
  <c r="M37" i="1"/>
  <c r="M38" i="1" s="1"/>
  <c r="L37" i="1"/>
  <c r="L38" i="1" s="1"/>
  <c r="K37" i="1"/>
  <c r="K38" i="1" s="1"/>
  <c r="F37" i="1"/>
  <c r="F38" i="1" s="1"/>
  <c r="V35" i="1"/>
  <c r="Y22" i="1"/>
  <c r="AA22" i="1" s="1"/>
  <c r="X28" i="1"/>
  <c r="AA23" i="1"/>
  <c r="W31" i="1"/>
  <c r="Y31" i="1" s="1"/>
  <c r="AA31" i="1" s="1"/>
  <c r="Y29" i="1"/>
  <c r="Y33" i="1"/>
  <c r="Y30" i="1"/>
  <c r="AA19" i="1"/>
  <c r="AA24" i="1"/>
  <c r="X23" i="1"/>
  <c r="X27" i="1"/>
  <c r="W25" i="1"/>
  <c r="Y25" i="1" s="1"/>
  <c r="AA25" i="1" s="1"/>
  <c r="X24" i="1"/>
  <c r="E38" i="1"/>
  <c r="X11" i="1"/>
  <c r="Y11" i="1"/>
  <c r="P20" i="1"/>
  <c r="P37" i="1" s="1"/>
  <c r="Q13" i="1"/>
  <c r="R13" i="1" s="1"/>
  <c r="Q14" i="1"/>
  <c r="R14" i="1" s="1"/>
  <c r="D38" i="1"/>
  <c r="Q17" i="1"/>
  <c r="R17" i="1" s="1"/>
  <c r="S17" i="1" s="1"/>
  <c r="Q18" i="1"/>
  <c r="Z38" i="1"/>
  <c r="Z35" i="1"/>
  <c r="Z33" i="1"/>
  <c r="Z34" i="1"/>
  <c r="Z28" i="1"/>
  <c r="AA28" i="1" s="1"/>
  <c r="Z27" i="1"/>
  <c r="AA27" i="1" s="1"/>
  <c r="C38" i="1"/>
  <c r="Y34" i="1"/>
  <c r="Q12" i="1"/>
  <c r="Q16" i="1"/>
  <c r="X19" i="1"/>
  <c r="Z29" i="1"/>
  <c r="I38" i="1"/>
  <c r="Z37" i="1"/>
  <c r="Z30" i="1"/>
  <c r="Q15" i="1"/>
  <c r="R15" i="1" s="1"/>
  <c r="AA30" i="1" l="1"/>
  <c r="AA29" i="1"/>
  <c r="X31" i="1"/>
  <c r="AA33" i="1"/>
  <c r="R12" i="1"/>
  <c r="AA34" i="1"/>
  <c r="X25" i="1"/>
  <c r="C43" i="1"/>
  <c r="D43" i="1" s="1"/>
  <c r="C44" i="1"/>
  <c r="D44" i="1" s="1"/>
  <c r="G38" i="1"/>
  <c r="C42" i="1" s="1"/>
  <c r="D42" i="1" s="1"/>
  <c r="C41" i="1"/>
  <c r="S14" i="1"/>
  <c r="T14" i="1" s="1"/>
  <c r="R18" i="1"/>
  <c r="S15" i="1"/>
  <c r="T15" i="1" s="1"/>
  <c r="Q20" i="1"/>
  <c r="Q37" i="1" s="1"/>
  <c r="X34" i="1"/>
  <c r="W35" i="1"/>
  <c r="P38" i="1"/>
  <c r="S13" i="1"/>
  <c r="R16" i="1"/>
  <c r="T17" i="1"/>
  <c r="S12" i="1" l="1"/>
  <c r="D41" i="1"/>
  <c r="U17" i="1"/>
  <c r="V17" i="1" s="1"/>
  <c r="W17" i="1" s="1"/>
  <c r="R20" i="1"/>
  <c r="S18" i="1"/>
  <c r="Y35" i="1"/>
  <c r="AA35" i="1" s="1"/>
  <c r="X35" i="1"/>
  <c r="U15" i="1"/>
  <c r="Q38" i="1"/>
  <c r="S16" i="1"/>
  <c r="AA11" i="1"/>
  <c r="U14" i="1"/>
  <c r="T13" i="1"/>
  <c r="R37" i="1" l="1"/>
  <c r="R38" i="1" s="1"/>
  <c r="C45" i="1" s="1"/>
  <c r="D45" i="1" s="1"/>
  <c r="T12" i="1"/>
  <c r="U12" i="1" s="1"/>
  <c r="V12" i="1" s="1"/>
  <c r="W12" i="1" s="1"/>
  <c r="V14" i="1"/>
  <c r="W14" i="1" s="1"/>
  <c r="Y14" i="1" s="1"/>
  <c r="AA14" i="1" s="1"/>
  <c r="S20" i="1"/>
  <c r="S37" i="1" s="1"/>
  <c r="T18" i="1"/>
  <c r="Y17" i="1"/>
  <c r="AA17" i="1" s="1"/>
  <c r="X17" i="1"/>
  <c r="U13" i="1"/>
  <c r="V13" i="1" s="1"/>
  <c r="V15" i="1"/>
  <c r="W15" i="1" s="1"/>
  <c r="T16" i="1"/>
  <c r="X14" i="1" l="1"/>
  <c r="W13" i="1"/>
  <c r="Y13" i="1" s="1"/>
  <c r="AA13" i="1" s="1"/>
  <c r="U18" i="1"/>
  <c r="T20" i="1"/>
  <c r="U16" i="1"/>
  <c r="V16" i="1" s="1"/>
  <c r="Y15" i="1"/>
  <c r="AA15" i="1" s="1"/>
  <c r="X15" i="1"/>
  <c r="Y12" i="1"/>
  <c r="AA12" i="1" s="1"/>
  <c r="X12" i="1"/>
  <c r="S38" i="1"/>
  <c r="T37" i="1" l="1"/>
  <c r="T38" i="1" s="1"/>
  <c r="X13" i="1"/>
  <c r="U20" i="1"/>
  <c r="W16" i="1"/>
  <c r="Y16" i="1" s="1"/>
  <c r="AA16" i="1" s="1"/>
  <c r="V18" i="1"/>
  <c r="W18" i="1" s="1"/>
  <c r="X18" i="1" s="1"/>
  <c r="X16" i="1" l="1"/>
  <c r="V20" i="1"/>
  <c r="U37" i="1"/>
  <c r="U38" i="1" s="1"/>
  <c r="C46" i="1" s="1"/>
  <c r="W20" i="1"/>
  <c r="Y20" i="1" s="1"/>
  <c r="AA20" i="1" s="1"/>
  <c r="Y18" i="1"/>
  <c r="AA18" i="1" s="1"/>
  <c r="X20" i="1"/>
  <c r="X37" i="1" s="1"/>
  <c r="X38" i="1" s="1"/>
  <c r="D46" i="1" l="1"/>
  <c r="V37" i="1"/>
  <c r="V38" i="1" s="1"/>
  <c r="C47" i="1" s="1"/>
  <c r="W37" i="1"/>
  <c r="Y37" i="1" s="1"/>
  <c r="AA37" i="1" s="1"/>
  <c r="D47" i="1" l="1"/>
  <c r="D48" i="1" s="1"/>
  <c r="C48" i="1"/>
  <c r="W38" i="1"/>
  <c r="Y38" i="1" s="1"/>
  <c r="AA38" i="1" s="1"/>
</calcChain>
</file>

<file path=xl/sharedStrings.xml><?xml version="1.0" encoding="utf-8"?>
<sst xmlns="http://schemas.openxmlformats.org/spreadsheetml/2006/main" count="219" uniqueCount="89">
  <si>
    <t xml:space="preserve">Completed by:  </t>
  </si>
  <si>
    <t xml:space="preserve">BHRR Invoiced Vs. Actual Expenses </t>
  </si>
  <si>
    <t xml:space="preserve">Organization Name: </t>
  </si>
  <si>
    <t xml:space="preserve">UID: </t>
  </si>
  <si>
    <t>Expenses (Phase A &amp; B)</t>
  </si>
  <si>
    <t xml:space="preserve">Totals </t>
  </si>
  <si>
    <t xml:space="preserve">Personnel Salaries </t>
  </si>
  <si>
    <t>Position</t>
  </si>
  <si>
    <t>FTE</t>
  </si>
  <si>
    <t>Budget</t>
  </si>
  <si>
    <t>Total</t>
  </si>
  <si>
    <t>Remaining</t>
  </si>
  <si>
    <t>% Spent</t>
  </si>
  <si>
    <t>Target %</t>
  </si>
  <si>
    <t>Variance</t>
  </si>
  <si>
    <t>BHRR Coordinator</t>
  </si>
  <si>
    <t>Fringe (24%)</t>
  </si>
  <si>
    <t xml:space="preserve">Total Personnel </t>
  </si>
  <si>
    <t xml:space="preserve">Consultants Expense </t>
  </si>
  <si>
    <t>Total Consultants</t>
  </si>
  <si>
    <t>Direct Expense</t>
  </si>
  <si>
    <t xml:space="preserve">Direct Expense Total </t>
  </si>
  <si>
    <t>Operations Expenses</t>
  </si>
  <si>
    <t>Total Operations</t>
  </si>
  <si>
    <t>Admin (capped @ 10%)</t>
  </si>
  <si>
    <t>Grand Total</t>
  </si>
  <si>
    <t>BHRR Revenue (Phase A &amp; B)</t>
  </si>
  <si>
    <t>Quarter</t>
  </si>
  <si>
    <t xml:space="preserve">Revenue </t>
  </si>
  <si>
    <t xml:space="preserve">Expenses </t>
  </si>
  <si>
    <t>1st Quarter</t>
  </si>
  <si>
    <t>2nd Quarter</t>
  </si>
  <si>
    <t>3rd Quarter</t>
  </si>
  <si>
    <t>4th Quarter</t>
  </si>
  <si>
    <t>5th Quarter</t>
  </si>
  <si>
    <t>6th Quarter</t>
  </si>
  <si>
    <t>7th Quarter</t>
  </si>
  <si>
    <t>Column1</t>
  </si>
  <si>
    <r>
      <rPr>
        <b/>
        <sz val="12"/>
        <color rgb="FF000000"/>
        <rFont val="Calibri"/>
      </rPr>
      <t>Instructions</t>
    </r>
    <r>
      <rPr>
        <sz val="12"/>
        <color rgb="FF000000"/>
        <rFont val="Calibri"/>
      </rPr>
      <t xml:space="preserve">: Please complete this worksheet to compare your organization's actual expenses thus far with the total $ amount you have received from AHP thus far. Providing this information is required, but using this worksheet is optional. </t>
    </r>
  </si>
  <si>
    <t xml:space="preserve">This is designed for organizations that do not have a expense report through an accounting software. Alternatively, if your organization already tracks this data you may submit a copy of your internal report instead. </t>
  </si>
  <si>
    <t>Please submit by Monday, April 15, 2024, along with the Quarterly Data Report as part of your substantiating documentation.</t>
  </si>
  <si>
    <t>Enter name of person completing form here</t>
  </si>
  <si>
    <t>Enter in Organization Name here</t>
  </si>
  <si>
    <t>Enter IUD here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</si>
  <si>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</si>
  <si>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</si>
  <si>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</si>
  <si>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</si>
  <si>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</si>
  <si>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</si>
  <si>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</si>
  <si>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</si>
  <si>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</si>
  <si>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</si>
  <si>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</si>
  <si>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</si>
  <si>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</si>
  <si>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</si>
  <si>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</si>
  <si>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</si>
  <si>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</si>
  <si>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</si>
  <si>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</si>
  <si>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Enter position here</t>
  </si>
  <si>
    <t xml:space="preserve">Enter FTE </t>
  </si>
  <si>
    <t>Jul-23</t>
  </si>
  <si>
    <t>Aug-23</t>
  </si>
  <si>
    <t>Sep-23</t>
  </si>
  <si>
    <t>Oct-23</t>
  </si>
  <si>
    <t>Nov-23</t>
  </si>
  <si>
    <t>Dec-23</t>
  </si>
  <si>
    <t>Jan-24</t>
  </si>
  <si>
    <t>Feb-24</t>
  </si>
  <si>
    <t>Mar-24</t>
  </si>
  <si>
    <t>Apr-24</t>
  </si>
  <si>
    <t>May-24</t>
  </si>
  <si>
    <t>Jun-24</t>
  </si>
  <si>
    <t>Jul-24</t>
  </si>
  <si>
    <t>Aug-24</t>
  </si>
  <si>
    <t>Sep-24</t>
  </si>
  <si>
    <t>Oct-24</t>
  </si>
  <si>
    <t>Nov-24</t>
  </si>
  <si>
    <t>Dec-24</t>
  </si>
  <si>
    <t>Jan-25</t>
  </si>
  <si>
    <t>Total Expenses</t>
  </si>
  <si>
    <t>Enter Consultants Expense  here</t>
  </si>
  <si>
    <t>Enter FTE</t>
  </si>
  <si>
    <t>Enter Direct Expense here</t>
  </si>
  <si>
    <t>Enter Operations Expense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</si>
</sst>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name val="Calibri"/>
      <family val="2"/>
    </font>
    <font>
      <i/>
      <sz val="11"/>
      <color theme="2" tint="-0.499984740745262"/>
      <name val="Calibri"/>
      <family val="2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rgb="FFD8D8D8"/>
      </patternFill>
    </fill>
    <fill>
      <patternFill patternType="solid">
        <fgColor rgb="FF9CC2E5"/>
        <bgColor rgb="FF9CC2E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9CC2E5"/>
      </patternFill>
    </fill>
    <fill>
      <patternFill patternType="solid">
        <fgColor rgb="FFD9E2F3"/>
        <bgColor rgb="FFD9E2F3"/>
      </patternFill>
    </fill>
    <fill>
      <patternFill patternType="solid">
        <fgColor theme="0" tint="-0.249977111117893"/>
        <bgColor rgb="FF9CC2E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rgb="FF9CC2E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8" tint="0.79998168889431442"/>
        <bgColor rgb="FF9CC2E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rgb="FF9CC2E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9" tint="0.79998168889431442"/>
        <bgColor rgb="FFBFBFBF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7" tint="0.79998168889431442"/>
        <bgColor rgb="FFBFBFBF"/>
      </patternFill>
    </fill>
    <fill>
      <patternFill patternType="solid">
        <fgColor theme="5" tint="0.79998168889431442"/>
        <bgColor rgb="FFBFBFBF"/>
      </patternFill>
    </fill>
    <fill>
      <patternFill patternType="solid">
        <fgColor theme="4" tint="0.39997558519241921"/>
        <bgColor rgb="FFD8D8D8"/>
      </patternFill>
    </fill>
    <fill>
      <patternFill patternType="solid">
        <fgColor theme="4" tint="0.39997558519241921"/>
        <bgColor rgb="FFBFBFBF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theme="5" tint="0.39997558519241921"/>
      </left>
      <right/>
      <top style="thin">
        <color rgb="FF000000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9" fontId="4" fillId="0" borderId="0" xfId="0" applyNumberFormat="1" applyFont="1"/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center"/>
    </xf>
    <xf numFmtId="44" fontId="2" fillId="0" borderId="0" xfId="0" applyNumberFormat="1" applyFont="1"/>
    <xf numFmtId="0" fontId="2" fillId="9" borderId="10" xfId="0" applyFont="1" applyFill="1" applyBorder="1"/>
    <xf numFmtId="44" fontId="2" fillId="9" borderId="1" xfId="0" applyNumberFormat="1" applyFont="1" applyFill="1" applyBorder="1"/>
    <xf numFmtId="0" fontId="0" fillId="10" borderId="0" xfId="0" applyFill="1"/>
    <xf numFmtId="44" fontId="2" fillId="0" borderId="1" xfId="1" applyFont="1" applyFill="1" applyBorder="1"/>
    <xf numFmtId="44" fontId="2" fillId="0" borderId="3" xfId="0" applyNumberFormat="1" applyFont="1" applyBorder="1"/>
    <xf numFmtId="0" fontId="2" fillId="14" borderId="1" xfId="0" applyFont="1" applyFill="1" applyBorder="1"/>
    <xf numFmtId="44" fontId="2" fillId="14" borderId="1" xfId="0" applyNumberFormat="1" applyFont="1" applyFill="1" applyBorder="1"/>
    <xf numFmtId="44" fontId="2" fillId="17" borderId="1" xfId="0" applyNumberFormat="1" applyFont="1" applyFill="1" applyBorder="1"/>
    <xf numFmtId="0" fontId="2" fillId="0" borderId="6" xfId="0" applyFont="1" applyBorder="1"/>
    <xf numFmtId="0" fontId="0" fillId="0" borderId="4" xfId="0" applyBorder="1"/>
    <xf numFmtId="44" fontId="4" fillId="0" borderId="0" xfId="0" applyNumberFormat="1" applyFont="1"/>
    <xf numFmtId="0" fontId="5" fillId="0" borderId="0" xfId="0" applyFont="1"/>
    <xf numFmtId="44" fontId="2" fillId="24" borderId="1" xfId="0" applyNumberFormat="1" applyFont="1" applyFill="1" applyBorder="1"/>
    <xf numFmtId="9" fontId="2" fillId="24" borderId="1" xfId="0" applyNumberFormat="1" applyFont="1" applyFill="1" applyBorder="1" applyAlignment="1">
      <alignment horizontal="center"/>
    </xf>
    <xf numFmtId="44" fontId="2" fillId="0" borderId="6" xfId="1" applyFont="1" applyFill="1" applyBorder="1"/>
    <xf numFmtId="9" fontId="2" fillId="24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44" fontId="2" fillId="0" borderId="0" xfId="0" applyNumberFormat="1" applyFont="1" applyAlignment="1">
      <alignment horizontal="center"/>
    </xf>
    <xf numFmtId="0" fontId="3" fillId="0" borderId="0" xfId="0" applyFont="1"/>
    <xf numFmtId="0" fontId="13" fillId="0" borderId="0" xfId="0" applyFont="1"/>
    <xf numFmtId="44" fontId="2" fillId="0" borderId="2" xfId="0" applyNumberFormat="1" applyFont="1" applyBorder="1"/>
    <xf numFmtId="44" fontId="2" fillId="9" borderId="2" xfId="0" applyNumberFormat="1" applyFont="1" applyFill="1" applyBorder="1"/>
    <xf numFmtId="0" fontId="12" fillId="20" borderId="16" xfId="0" applyFont="1" applyFill="1" applyBorder="1"/>
    <xf numFmtId="0" fontId="12" fillId="20" borderId="5" xfId="0" applyFont="1" applyFill="1" applyBorder="1"/>
    <xf numFmtId="9" fontId="3" fillId="0" borderId="0" xfId="0" applyNumberFormat="1" applyFont="1"/>
    <xf numFmtId="0" fontId="13" fillId="0" borderId="9" xfId="0" applyFont="1" applyBorder="1"/>
    <xf numFmtId="0" fontId="0" fillId="0" borderId="3" xfId="0" applyBorder="1"/>
    <xf numFmtId="0" fontId="10" fillId="23" borderId="18" xfId="0" applyFont="1" applyFill="1" applyBorder="1" applyAlignment="1">
      <alignment horizontal="right"/>
    </xf>
    <xf numFmtId="44" fontId="2" fillId="15" borderId="6" xfId="0" applyNumberFormat="1" applyFont="1" applyFill="1" applyBorder="1"/>
    <xf numFmtId="44" fontId="2" fillId="15" borderId="11" xfId="0" applyNumberFormat="1" applyFont="1" applyFill="1" applyBorder="1"/>
    <xf numFmtId="44" fontId="10" fillId="16" borderId="11" xfId="0" applyNumberFormat="1" applyFont="1" applyFill="1" applyBorder="1"/>
    <xf numFmtId="0" fontId="14" fillId="22" borderId="19" xfId="0" applyFont="1" applyFill="1" applyBorder="1" applyAlignment="1">
      <alignment horizontal="center"/>
    </xf>
    <xf numFmtId="0" fontId="14" fillId="22" borderId="17" xfId="0" applyFont="1" applyFill="1" applyBorder="1" applyAlignment="1">
      <alignment horizontal="center"/>
    </xf>
    <xf numFmtId="0" fontId="14" fillId="22" borderId="20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3" fillId="2" borderId="17" xfId="0" applyFont="1" applyFill="1" applyBorder="1"/>
    <xf numFmtId="0" fontId="12" fillId="24" borderId="20" xfId="0" applyFont="1" applyFill="1" applyBorder="1" applyAlignment="1">
      <alignment horizontal="center"/>
    </xf>
    <xf numFmtId="0" fontId="3" fillId="24" borderId="6" xfId="0" applyFont="1" applyFill="1" applyBorder="1"/>
    <xf numFmtId="0" fontId="12" fillId="5" borderId="3" xfId="0" applyFont="1" applyFill="1" applyBorder="1"/>
    <xf numFmtId="0" fontId="12" fillId="5" borderId="1" xfId="0" applyFont="1" applyFill="1" applyBorder="1"/>
    <xf numFmtId="0" fontId="12" fillId="5" borderId="2" xfId="0" applyFont="1" applyFill="1" applyBorder="1"/>
    <xf numFmtId="0" fontId="12" fillId="5" borderId="13" xfId="0" applyFont="1" applyFill="1" applyBorder="1"/>
    <xf numFmtId="44" fontId="12" fillId="2" borderId="3" xfId="0" applyNumberFormat="1" applyFont="1" applyFill="1" applyBorder="1"/>
    <xf numFmtId="44" fontId="12" fillId="2" borderId="1" xfId="0" applyNumberFormat="1" applyFont="1" applyFill="1" applyBorder="1"/>
    <xf numFmtId="9" fontId="12" fillId="2" borderId="1" xfId="0" applyNumberFormat="1" applyFont="1" applyFill="1" applyBorder="1" applyAlignment="1">
      <alignment horizontal="center"/>
    </xf>
    <xf numFmtId="9" fontId="12" fillId="2" borderId="2" xfId="0" applyNumberFormat="1" applyFont="1" applyFill="1" applyBorder="1" applyAlignment="1">
      <alignment horizontal="center"/>
    </xf>
    <xf numFmtId="44" fontId="12" fillId="2" borderId="18" xfId="0" applyNumberFormat="1" applyFont="1" applyFill="1" applyBorder="1"/>
    <xf numFmtId="44" fontId="12" fillId="2" borderId="6" xfId="0" applyNumberFormat="1" applyFont="1" applyFill="1" applyBorder="1"/>
    <xf numFmtId="9" fontId="12" fillId="2" borderId="6" xfId="0" applyNumberFormat="1" applyFont="1" applyFill="1" applyBorder="1" applyAlignment="1">
      <alignment horizontal="center"/>
    </xf>
    <xf numFmtId="9" fontId="12" fillId="2" borderId="11" xfId="0" applyNumberFormat="1" applyFont="1" applyFill="1" applyBorder="1" applyAlignment="1">
      <alignment horizontal="center"/>
    </xf>
    <xf numFmtId="44" fontId="2" fillId="9" borderId="6" xfId="0" applyNumberFormat="1" applyFont="1" applyFill="1" applyBorder="1"/>
    <xf numFmtId="44" fontId="2" fillId="0" borderId="2" xfId="1" applyFont="1" applyFill="1" applyBorder="1"/>
    <xf numFmtId="44" fontId="2" fillId="0" borderId="11" xfId="1" applyFont="1" applyFill="1" applyBorder="1"/>
    <xf numFmtId="0" fontId="2" fillId="10" borderId="18" xfId="0" applyFont="1" applyFill="1" applyBorder="1"/>
    <xf numFmtId="44" fontId="2" fillId="11" borderId="6" xfId="0" applyNumberFormat="1" applyFont="1" applyFill="1" applyBorder="1"/>
    <xf numFmtId="44" fontId="2" fillId="11" borderId="11" xfId="0" applyNumberFormat="1" applyFont="1" applyFill="1" applyBorder="1"/>
    <xf numFmtId="0" fontId="12" fillId="19" borderId="7" xfId="0" applyFont="1" applyFill="1" applyBorder="1"/>
    <xf numFmtId="0" fontId="12" fillId="19" borderId="8" xfId="0" applyFont="1" applyFill="1" applyBorder="1"/>
    <xf numFmtId="44" fontId="3" fillId="0" borderId="0" xfId="0" applyNumberFormat="1" applyFont="1"/>
    <xf numFmtId="0" fontId="13" fillId="10" borderId="0" xfId="0" applyFont="1" applyFill="1"/>
    <xf numFmtId="44" fontId="2" fillId="0" borderId="21" xfId="0" applyNumberFormat="1" applyFont="1" applyBorder="1"/>
    <xf numFmtId="0" fontId="2" fillId="13" borderId="18" xfId="0" applyFont="1" applyFill="1" applyBorder="1"/>
    <xf numFmtId="0" fontId="2" fillId="13" borderId="17" xfId="0" applyFont="1" applyFill="1" applyBorder="1"/>
    <xf numFmtId="44" fontId="2" fillId="13" borderId="17" xfId="0" applyNumberFormat="1" applyFont="1" applyFill="1" applyBorder="1"/>
    <xf numFmtId="44" fontId="2" fillId="13" borderId="20" xfId="0" applyNumberFormat="1" applyFont="1" applyFill="1" applyBorder="1"/>
    <xf numFmtId="0" fontId="12" fillId="18" borderId="22" xfId="0" applyFont="1" applyFill="1" applyBorder="1"/>
    <xf numFmtId="0" fontId="12" fillId="18" borderId="8" xfId="0" applyFont="1" applyFill="1" applyBorder="1"/>
    <xf numFmtId="0" fontId="0" fillId="24" borderId="0" xfId="0" applyFill="1"/>
    <xf numFmtId="0" fontId="8" fillId="26" borderId="0" xfId="0" applyFont="1" applyFill="1" applyAlignment="1">
      <alignment vertical="top"/>
    </xf>
    <xf numFmtId="0" fontId="0" fillId="24" borderId="28" xfId="0" applyFill="1" applyBorder="1"/>
    <xf numFmtId="0" fontId="8" fillId="26" borderId="0" xfId="0" applyFont="1" applyFill="1"/>
    <xf numFmtId="0" fontId="8" fillId="26" borderId="29" xfId="0" applyFont="1" applyFill="1" applyBorder="1" applyAlignment="1">
      <alignment vertical="top"/>
    </xf>
    <xf numFmtId="0" fontId="18" fillId="26" borderId="0" xfId="2" applyFont="1" applyFill="1" applyBorder="1" applyAlignment="1">
      <alignment vertical="center"/>
    </xf>
    <xf numFmtId="0" fontId="2" fillId="26" borderId="27" xfId="0" applyFont="1" applyFill="1" applyBorder="1"/>
    <xf numFmtId="0" fontId="2" fillId="2" borderId="27" xfId="0" applyFont="1" applyFill="1" applyBorder="1"/>
    <xf numFmtId="0" fontId="20" fillId="27" borderId="30" xfId="0" applyFont="1" applyFill="1" applyBorder="1"/>
    <xf numFmtId="0" fontId="3" fillId="27" borderId="31" xfId="0" applyFont="1" applyFill="1" applyBorder="1"/>
    <xf numFmtId="0" fontId="0" fillId="27" borderId="31" xfId="0" applyFill="1" applyBorder="1"/>
    <xf numFmtId="0" fontId="6" fillId="28" borderId="31" xfId="0" applyFont="1" applyFill="1" applyBorder="1" applyAlignment="1">
      <alignment vertical="center"/>
    </xf>
    <xf numFmtId="0" fontId="6" fillId="28" borderId="32" xfId="0" applyFont="1" applyFill="1" applyBorder="1" applyAlignment="1">
      <alignment vertical="center"/>
    </xf>
    <xf numFmtId="0" fontId="2" fillId="28" borderId="31" xfId="0" applyFont="1" applyFill="1" applyBorder="1"/>
    <xf numFmtId="0" fontId="8" fillId="28" borderId="31" xfId="0" applyFont="1" applyFill="1" applyBorder="1" applyAlignment="1">
      <alignment vertical="center" wrapText="1"/>
    </xf>
    <xf numFmtId="0" fontId="8" fillId="28" borderId="32" xfId="0" applyFont="1" applyFill="1" applyBorder="1" applyAlignment="1">
      <alignment vertical="center" wrapText="1"/>
    </xf>
    <xf numFmtId="0" fontId="20" fillId="28" borderId="30" xfId="0" applyFont="1" applyFill="1" applyBorder="1"/>
    <xf numFmtId="0" fontId="7" fillId="3" borderId="0" xfId="0" applyFont="1" applyFill="1"/>
    <xf numFmtId="0" fontId="7" fillId="3" borderId="19" xfId="0" applyFont="1" applyFill="1" applyBorder="1"/>
    <xf numFmtId="0" fontId="12" fillId="7" borderId="11" xfId="0" applyFont="1" applyFill="1" applyBorder="1"/>
    <xf numFmtId="0" fontId="12" fillId="4" borderId="11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23" fillId="3" borderId="31" xfId="3" applyFont="1" applyFill="1" applyBorder="1" applyAlignment="1"/>
    <xf numFmtId="0" fontId="14" fillId="7" borderId="33" xfId="4" applyFont="1" applyFill="1" applyBorder="1"/>
    <xf numFmtId="0" fontId="12" fillId="0" borderId="11" xfId="0" applyFont="1" applyBorder="1"/>
    <xf numFmtId="44" fontId="12" fillId="0" borderId="11" xfId="0" applyNumberFormat="1" applyFont="1" applyBorder="1"/>
    <xf numFmtId="44" fontId="12" fillId="0" borderId="11" xfId="0" applyNumberFormat="1" applyFont="1" applyBorder="1" applyAlignment="1">
      <alignment horizontal="center"/>
    </xf>
    <xf numFmtId="44" fontId="12" fillId="0" borderId="11" xfId="1" applyFont="1" applyBorder="1" applyAlignment="1">
      <alignment horizontal="center"/>
    </xf>
    <xf numFmtId="44" fontId="12" fillId="0" borderId="6" xfId="0" applyNumberFormat="1" applyFont="1" applyBorder="1" applyAlignment="1">
      <alignment horizontal="center"/>
    </xf>
    <xf numFmtId="0" fontId="19" fillId="25" borderId="11" xfId="0" applyFont="1" applyFill="1" applyBorder="1"/>
    <xf numFmtId="44" fontId="12" fillId="25" borderId="11" xfId="0" applyNumberFormat="1" applyFont="1" applyFill="1" applyBorder="1"/>
    <xf numFmtId="44" fontId="12" fillId="25" borderId="11" xfId="0" applyNumberFormat="1" applyFont="1" applyFill="1" applyBorder="1" applyAlignment="1">
      <alignment horizontal="center"/>
    </xf>
    <xf numFmtId="44" fontId="12" fillId="25" borderId="11" xfId="1" applyFont="1" applyFill="1" applyBorder="1" applyAlignment="1">
      <alignment horizontal="center"/>
    </xf>
    <xf numFmtId="44" fontId="12" fillId="25" borderId="6" xfId="1" applyFont="1" applyFill="1" applyBorder="1" applyAlignment="1">
      <alignment horizontal="center"/>
    </xf>
    <xf numFmtId="44" fontId="12" fillId="0" borderId="6" xfId="1" applyFont="1" applyBorder="1" applyAlignment="1">
      <alignment horizontal="center"/>
    </xf>
    <xf numFmtId="0" fontId="12" fillId="6" borderId="11" xfId="0" applyFont="1" applyFill="1" applyBorder="1"/>
    <xf numFmtId="0" fontId="12" fillId="29" borderId="2" xfId="0" applyFont="1" applyFill="1" applyBorder="1"/>
    <xf numFmtId="44" fontId="12" fillId="6" borderId="11" xfId="0" applyNumberFormat="1" applyFont="1" applyFill="1" applyBorder="1"/>
    <xf numFmtId="0" fontId="12" fillId="6" borderId="6" xfId="0" applyFont="1" applyFill="1" applyBorder="1"/>
    <xf numFmtId="0" fontId="12" fillId="8" borderId="2" xfId="0" applyFont="1" applyFill="1" applyBorder="1"/>
    <xf numFmtId="0" fontId="3" fillId="30" borderId="34" xfId="0" applyFont="1" applyFill="1" applyBorder="1"/>
    <xf numFmtId="44" fontId="12" fillId="8" borderId="2" xfId="0" applyNumberFormat="1" applyFont="1" applyFill="1" applyBorder="1"/>
    <xf numFmtId="44" fontId="12" fillId="8" borderId="1" xfId="0" applyNumberFormat="1" applyFont="1" applyFill="1" applyBorder="1"/>
    <xf numFmtId="0" fontId="12" fillId="5" borderId="26" xfId="0" applyFont="1" applyFill="1" applyBorder="1"/>
    <xf numFmtId="0" fontId="12" fillId="5" borderId="21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 vertical="center"/>
    </xf>
    <xf numFmtId="17" fontId="12" fillId="5" borderId="21" xfId="0" applyNumberFormat="1" applyFont="1" applyFill="1" applyBorder="1" applyAlignment="1">
      <alignment horizontal="center"/>
    </xf>
    <xf numFmtId="17" fontId="12" fillId="5" borderId="3" xfId="0" applyNumberFormat="1" applyFont="1" applyFill="1" applyBorder="1" applyAlignment="1">
      <alignment horizontal="center"/>
    </xf>
    <xf numFmtId="44" fontId="2" fillId="24" borderId="11" xfId="0" applyNumberFormat="1" applyFont="1" applyFill="1" applyBorder="1"/>
    <xf numFmtId="9" fontId="2" fillId="24" borderId="11" xfId="0" applyNumberFormat="1" applyFont="1" applyFill="1" applyBorder="1" applyAlignment="1">
      <alignment horizontal="center"/>
    </xf>
    <xf numFmtId="9" fontId="4" fillId="16" borderId="6" xfId="0" applyNumberFormat="1" applyFont="1" applyFill="1" applyBorder="1"/>
    <xf numFmtId="44" fontId="2" fillId="24" borderId="1" xfId="0" applyNumberFormat="1" applyFont="1" applyFill="1" applyBorder="1" applyAlignment="1">
      <alignment horizontal="center"/>
    </xf>
    <xf numFmtId="44" fontId="2" fillId="24" borderId="5" xfId="0" applyNumberFormat="1" applyFont="1" applyFill="1" applyBorder="1"/>
    <xf numFmtId="44" fontId="2" fillId="24" borderId="5" xfId="0" applyNumberFormat="1" applyFont="1" applyFill="1" applyBorder="1" applyAlignment="1">
      <alignment horizontal="center"/>
    </xf>
    <xf numFmtId="44" fontId="2" fillId="9" borderId="6" xfId="0" applyNumberFormat="1" applyFont="1" applyFill="1" applyBorder="1" applyAlignment="1">
      <alignment horizontal="center"/>
    </xf>
    <xf numFmtId="44" fontId="12" fillId="20" borderId="5" xfId="0" applyNumberFormat="1" applyFont="1" applyFill="1" applyBorder="1" applyAlignment="1">
      <alignment horizontal="center"/>
    </xf>
    <xf numFmtId="44" fontId="12" fillId="19" borderId="5" xfId="0" applyNumberFormat="1" applyFont="1" applyFill="1" applyBorder="1" applyAlignment="1">
      <alignment horizontal="center"/>
    </xf>
    <xf numFmtId="44" fontId="2" fillId="24" borderId="35" xfId="0" applyNumberFormat="1" applyFont="1" applyFill="1" applyBorder="1"/>
    <xf numFmtId="44" fontId="2" fillId="13" borderId="2" xfId="0" applyNumberFormat="1" applyFont="1" applyFill="1" applyBorder="1"/>
    <xf numFmtId="9" fontId="2" fillId="12" borderId="2" xfId="0" applyNumberFormat="1" applyFont="1" applyFill="1" applyBorder="1" applyAlignment="1">
      <alignment horizontal="center"/>
    </xf>
    <xf numFmtId="9" fontId="4" fillId="12" borderId="1" xfId="0" applyNumberFormat="1" applyFont="1" applyFill="1" applyBorder="1"/>
    <xf numFmtId="0" fontId="2" fillId="31" borderId="18" xfId="0" applyFont="1" applyFill="1" applyBorder="1"/>
    <xf numFmtId="0" fontId="12" fillId="32" borderId="8" xfId="0" applyFont="1" applyFill="1" applyBorder="1"/>
    <xf numFmtId="9" fontId="4" fillId="24" borderId="2" xfId="0" applyNumberFormat="1" applyFont="1" applyFill="1" applyBorder="1"/>
    <xf numFmtId="0" fontId="2" fillId="15" borderId="6" xfId="0" applyFont="1" applyFill="1" applyBorder="1"/>
    <xf numFmtId="9" fontId="2" fillId="16" borderId="6" xfId="0" applyNumberFormat="1" applyFont="1" applyFill="1" applyBorder="1" applyAlignment="1">
      <alignment horizontal="center"/>
    </xf>
    <xf numFmtId="9" fontId="2" fillId="16" borderId="11" xfId="0" applyNumberFormat="1" applyFont="1" applyFill="1" applyBorder="1" applyAlignment="1">
      <alignment horizontal="center"/>
    </xf>
    <xf numFmtId="9" fontId="4" fillId="16" borderId="11" xfId="0" applyNumberFormat="1" applyFont="1" applyFill="1" applyBorder="1"/>
    <xf numFmtId="0" fontId="11" fillId="21" borderId="12" xfId="0" applyFont="1" applyFill="1" applyBorder="1" applyAlignment="1">
      <alignment wrapText="1"/>
    </xf>
    <xf numFmtId="0" fontId="11" fillId="21" borderId="18" xfId="0" applyFont="1" applyFill="1" applyBorder="1" applyAlignment="1">
      <alignment wrapText="1"/>
    </xf>
    <xf numFmtId="0" fontId="22" fillId="21" borderId="29" xfId="3" applyFont="1" applyFill="1" applyBorder="1" applyAlignment="1">
      <alignment horizontal="left" vertical="center"/>
    </xf>
    <xf numFmtId="0" fontId="2" fillId="21" borderId="14" xfId="0" applyFont="1" applyFill="1" applyBorder="1" applyAlignment="1">
      <alignment horizontal="center"/>
    </xf>
    <xf numFmtId="0" fontId="2" fillId="21" borderId="15" xfId="0" applyFont="1" applyFill="1" applyBorder="1" applyAlignment="1">
      <alignment horizontal="center"/>
    </xf>
    <xf numFmtId="0" fontId="24" fillId="0" borderId="1" xfId="0" applyFont="1" applyBorder="1"/>
    <xf numFmtId="44" fontId="24" fillId="0" borderId="3" xfId="1" applyFont="1" applyFill="1" applyBorder="1"/>
    <xf numFmtId="44" fontId="24" fillId="0" borderId="1" xfId="1" applyFont="1" applyFill="1" applyBorder="1"/>
    <xf numFmtId="0" fontId="24" fillId="0" borderId="21" xfId="0" applyFont="1" applyBorder="1"/>
    <xf numFmtId="44" fontId="12" fillId="23" borderId="5" xfId="0" applyNumberFormat="1" applyFont="1" applyFill="1" applyBorder="1"/>
    <xf numFmtId="44" fontId="2" fillId="23" borderId="17" xfId="1" applyFont="1" applyFill="1" applyBorder="1"/>
    <xf numFmtId="44" fontId="2" fillId="23" borderId="6" xfId="1" applyFont="1" applyFill="1" applyBorder="1"/>
    <xf numFmtId="0" fontId="12" fillId="23" borderId="5" xfId="0" applyFont="1" applyFill="1" applyBorder="1"/>
    <xf numFmtId="44" fontId="12" fillId="23" borderId="5" xfId="0" applyNumberFormat="1" applyFont="1" applyFill="1" applyBorder="1" applyAlignment="1">
      <alignment horizontal="center"/>
    </xf>
    <xf numFmtId="44" fontId="2" fillId="23" borderId="5" xfId="0" applyNumberFormat="1" applyFont="1" applyFill="1" applyBorder="1"/>
    <xf numFmtId="44" fontId="2" fillId="23" borderId="1" xfId="0" applyNumberFormat="1" applyFont="1" applyFill="1" applyBorder="1"/>
    <xf numFmtId="44" fontId="2" fillId="23" borderId="17" xfId="1" applyFont="1" applyFill="1" applyBorder="1" applyAlignment="1">
      <alignment horizontal="center"/>
    </xf>
    <xf numFmtId="44" fontId="2" fillId="23" borderId="6" xfId="1" applyFont="1" applyFill="1" applyBorder="1" applyAlignment="1">
      <alignment horizontal="center"/>
    </xf>
    <xf numFmtId="0" fontId="12" fillId="23" borderId="13" xfId="0" applyFont="1" applyFill="1" applyBorder="1"/>
    <xf numFmtId="9" fontId="3" fillId="33" borderId="13" xfId="0" applyNumberFormat="1" applyFont="1" applyFill="1" applyBorder="1"/>
    <xf numFmtId="9" fontId="3" fillId="33" borderId="2" xfId="0" applyNumberFormat="1" applyFont="1" applyFill="1" applyBorder="1"/>
    <xf numFmtId="9" fontId="3" fillId="33" borderId="11" xfId="0" applyNumberFormat="1" applyFont="1" applyFill="1" applyBorder="1"/>
    <xf numFmtId="44" fontId="2" fillId="10" borderId="6" xfId="1" applyFont="1" applyFill="1" applyBorder="1"/>
    <xf numFmtId="0" fontId="12" fillId="34" borderId="11" xfId="0" applyFont="1" applyFill="1" applyBorder="1" applyAlignment="1">
      <alignment horizontal="center" vertical="center"/>
    </xf>
    <xf numFmtId="17" fontId="12" fillId="34" borderId="11" xfId="0" applyNumberFormat="1" applyFont="1" applyFill="1" applyBorder="1" applyAlignment="1">
      <alignment horizontal="center"/>
    </xf>
    <xf numFmtId="17" fontId="12" fillId="34" borderId="6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17" fontId="2" fillId="35" borderId="11" xfId="0" applyNumberFormat="1" applyFont="1" applyFill="1" applyBorder="1" applyAlignment="1">
      <alignment horizontal="center"/>
    </xf>
    <xf numFmtId="17" fontId="2" fillId="35" borderId="6" xfId="0" applyNumberFormat="1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 vertical="center"/>
    </xf>
    <xf numFmtId="17" fontId="12" fillId="36" borderId="11" xfId="0" applyNumberFormat="1" applyFont="1" applyFill="1" applyBorder="1" applyAlignment="1">
      <alignment horizontal="center"/>
    </xf>
    <xf numFmtId="17" fontId="12" fillId="36" borderId="6" xfId="0" applyNumberFormat="1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vertical="center"/>
    </xf>
    <xf numFmtId="17" fontId="12" fillId="37" borderId="11" xfId="0" applyNumberFormat="1" applyFont="1" applyFill="1" applyBorder="1" applyAlignment="1">
      <alignment horizontal="center"/>
    </xf>
    <xf numFmtId="17" fontId="12" fillId="37" borderId="6" xfId="0" applyNumberFormat="1" applyFont="1" applyFill="1" applyBorder="1" applyAlignment="1">
      <alignment horizontal="center"/>
    </xf>
    <xf numFmtId="44" fontId="12" fillId="38" borderId="18" xfId="0" applyNumberFormat="1" applyFont="1" applyFill="1" applyBorder="1"/>
    <xf numFmtId="44" fontId="12" fillId="38" borderId="6" xfId="0" applyNumberFormat="1" applyFont="1" applyFill="1" applyBorder="1"/>
    <xf numFmtId="9" fontId="12" fillId="38" borderId="6" xfId="0" applyNumberFormat="1" applyFont="1" applyFill="1" applyBorder="1" applyAlignment="1">
      <alignment horizontal="center"/>
    </xf>
    <xf numFmtId="9" fontId="12" fillId="38" borderId="11" xfId="0" applyNumberFormat="1" applyFont="1" applyFill="1" applyBorder="1" applyAlignment="1">
      <alignment horizontal="center"/>
    </xf>
    <xf numFmtId="9" fontId="3" fillId="39" borderId="11" xfId="0" applyNumberFormat="1" applyFont="1" applyFill="1" applyBorder="1"/>
    <xf numFmtId="44" fontId="2" fillId="10" borderId="6" xfId="1" applyFont="1" applyFill="1" applyBorder="1" applyAlignment="1">
      <alignment horizontal="center"/>
    </xf>
  </cellXfs>
  <cellStyles count="5">
    <cellStyle name="Currency" xfId="1" builtinId="4"/>
    <cellStyle name="Heading 1" xfId="2" builtinId="16"/>
    <cellStyle name="Heading 2" xfId="3" builtinId="17"/>
    <cellStyle name="Heading 3" xfId="4" builtinId="18"/>
    <cellStyle name="Normal" xfId="0" builtinId="0"/>
  </cellStyles>
  <dxfs count="10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3" formatCode="0%"/>
      <fill>
        <patternFill patternType="solid">
          <fgColor rgb="FFBFBFBF"/>
          <bgColor theme="2" tint="-9.9978637043366805E-2"/>
        </patternFill>
      </fill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3" formatCode="0%"/>
      <fill>
        <patternFill patternType="solid">
          <fgColor rgb="FFD8D8D8"/>
          <bgColor rgb="FFD8D8D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theme="2" tint="-9.9978637043366805E-2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theme="2" tint="-9.9978637043366805E-2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rgb="FFD8D8D8"/>
          <bgColor rgb="FFD8D8D8"/>
        </patternFill>
      </fill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3" formatCode="0%"/>
      <fill>
        <patternFill patternType="solid">
          <fgColor rgb="FFD8D8D8"/>
          <bgColor rgb="FFD8D8D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rgb="FFD8D8D8"/>
          <bgColor rgb="FFD8D8D8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rgb="FFBFBFBF"/>
          <bgColor rgb="FFBFBFB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</dxf>
  </dxfs>
  <tableStyles count="2" defaultTableStyle="TableStyleMedium2" defaultPivotStyle="PivotStyleLight16">
    <tableStyle name="Table Style 1" pivot="0" count="0" xr9:uid="{635848EC-7F62-4D34-A677-D008CD242FE8}"/>
    <tableStyle name="Table Style 2" pivot="0" count="0" xr9:uid="{68E8F838-11DE-4702-9066-1CEBC248B24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A6B218F-30CB-40EE-86C6-BA8FC28588AD}" name="BHRR_Revenue_PhaseAandB_Quarters" displayName="BHRR_Revenue_PhaseAandB_Quarters" ref="A40:D48" totalsRowShown="0" headerRowDxfId="106" tableBorderDxfId="105">
  <autoFilter ref="A40:D48" xr:uid="{EA6B218F-30CB-40EE-86C6-BA8FC28588AD}">
    <filterColumn colId="0" hiddenButton="1"/>
    <filterColumn colId="1" hiddenButton="1"/>
    <filterColumn colId="2" hiddenButton="1"/>
    <filterColumn colId="3" hiddenButton="1"/>
  </autoFilter>
  <tableColumns count="4">
    <tableColumn id="1" xr3:uid="{C8CCFDA9-2268-412D-9C6C-2CF46E15935A}" name="Quarter" dataDxfId="104"/>
    <tableColumn id="2" xr3:uid="{DD670421-D239-427E-B9A8-8C1B954249C8}" name="Revenue " dataDxfId="103"/>
    <tableColumn id="3" xr3:uid="{CD266EB7-CCD7-46A8-9C3E-95B992B90CE2}" name="Expenses " dataDxfId="102"/>
    <tableColumn id="4" xr3:uid="{2A25767A-AE64-4626-B4BC-03DF6380CA71}" name="Remaining" dataDxfId="10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9EDEF3B-1A8C-40C4-BDE5-A4CC52700517}" name="Personal_Salaries_Position" displayName="Personal_Salaries_Position" ref="A10:AA20" totalsRowShown="0" headerRowDxfId="100" dataDxfId="98" headerRowBorderDxfId="99" tableBorderDxfId="97">
  <autoFilter ref="A10:AA20" xr:uid="{29EDEF3B-1A8C-40C4-BDE5-A4CC527005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6" xr3:uid="{539A5AD5-8F3E-4D81-BC7B-D06601EEDC7A}" name="Position" dataDxfId="96"/>
    <tableColumn id="7" xr3:uid="{972A2198-5979-4837-9E3E-BE54445B4781}" name="FTE" dataDxfId="95"/>
    <tableColumn id="8" xr3:uid="{9E3E60CD-12C7-4709-A962-CE5312B1F626}" name="Budget" dataDxfId="94"/>
    <tableColumn id="9" xr3:uid="{007DCCF9-1DC7-40B7-8DBC-6ABD7F3F68E5}" name="Jul-23" dataDxfId="93"/>
    <tableColumn id="10" xr3:uid="{214A9ED0-3806-4A68-ABE3-907B4FCDFAC5}" name="Aug-23" dataDxfId="92"/>
    <tableColumn id="11" xr3:uid="{7F3B45CD-1A54-4C3D-AA39-B9AB1CBD8204}" name="Sep-23" dataDxfId="91"/>
    <tableColumn id="12" xr3:uid="{D837036A-DFB8-4AC8-AEA0-D6A64E66A18E}" name="Oct-23" dataDxfId="90"/>
    <tableColumn id="13" xr3:uid="{835F6D04-770B-4D2E-ACFD-479383F65101}" name="Nov-23" dataDxfId="89"/>
    <tableColumn id="14" xr3:uid="{368C9709-564E-4C9C-AA24-9926C526A64D}" name="Dec-23" dataDxfId="88"/>
    <tableColumn id="15" xr3:uid="{464761CF-FC8C-4AD4-BE16-0682E58FEE8A}" name="Jan-24" dataDxfId="87"/>
    <tableColumn id="16" xr3:uid="{C886C59E-EC7D-4F4A-8651-19EB3098120D}" name="Feb-24" dataDxfId="86"/>
    <tableColumn id="17" xr3:uid="{ECDBB72D-DCBD-4933-BD03-1E2EFED6F047}" name="Mar-24" dataDxfId="85"/>
    <tableColumn id="18" xr3:uid="{3347A587-659E-4D59-B758-E1E4FC42A01D}" name="Apr-24" dataDxfId="84"/>
    <tableColumn id="19" xr3:uid="{1389A280-C45F-4C20-BA34-C43549E969EF}" name="May-24" dataDxfId="83"/>
    <tableColumn id="20" xr3:uid="{4F9A8A2F-4455-4CC2-8276-66C8D77CF3BD}" name="Jun-24" dataDxfId="82"/>
    <tableColumn id="21" xr3:uid="{BBA69BD7-A035-4D7A-BD71-DE13A8A79F10}" name="Jul-24" dataDxfId="81"/>
    <tableColumn id="22" xr3:uid="{A35F37E8-5A21-4EDF-941D-286FF986864B}" name="Aug-24" dataDxfId="80"/>
    <tableColumn id="23" xr3:uid="{3D3F0CAC-B4FF-4043-A8F6-E1CD86FA504E}" name="Sep-24" dataDxfId="79"/>
    <tableColumn id="24" xr3:uid="{F4C08DF3-B321-4456-84FF-7FA6A8C00A0A}" name="Oct-24" dataDxfId="78"/>
    <tableColumn id="25" xr3:uid="{FDC2020E-8869-442E-AE4F-F4162F68D2F1}" name="Nov-24" dataDxfId="77"/>
    <tableColumn id="26" xr3:uid="{B4247EFF-79B0-4C99-9A40-7F4555EAB028}" name="Dec-24" dataDxfId="76"/>
    <tableColumn id="27" xr3:uid="{AF8B55CE-F076-4531-8881-E10E33482468}" name="Jan-25" dataDxfId="75"/>
    <tableColumn id="1" xr3:uid="{B71D806E-CBF9-4CFD-9B6F-01000808B35F}" name="Total" dataDxfId="12">
      <calculatedColumnFormula>SUM(D11:V11)</calculatedColumnFormula>
    </tableColumn>
    <tableColumn id="2" xr3:uid="{8B951E42-396F-41B4-80A9-7F896F972A8B}" name="Remaining" dataDxfId="74">
      <calculatedColumnFormula>C11-W11</calculatedColumnFormula>
    </tableColumn>
    <tableColumn id="3" xr3:uid="{232EFFD4-0518-41EA-B7D3-F499CA030474}" name="% Spent" dataDxfId="73">
      <calculatedColumnFormula>IFERROR(W11/C11,0)</calculatedColumnFormula>
    </tableColumn>
    <tableColumn id="4" xr3:uid="{50C62CBA-C5BE-41A9-82C3-5DA6793B5426}" name="Target %" dataDxfId="5">
      <calculatedColumnFormula>$Z$9/16</calculatedColumnFormula>
    </tableColumn>
    <tableColumn id="5" xr3:uid="{490B6943-3642-40D1-B871-44DC6E5059A1}" name="Variance" dataDxfId="4">
      <calculatedColumnFormula>Y11-Z11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AE76DED-4A54-4F57-BEDC-AD295B05BAE2}" name="ConsultantsExpense" displayName="ConsultantsExpense" ref="A21:AA25" totalsRowShown="0" headerRowDxfId="72" dataDxfId="70" headerRowBorderDxfId="71" tableBorderDxfId="69" totalsRowBorderDxfId="68">
  <autoFilter ref="A21:AA25" xr:uid="{3AE76DED-4A54-4F57-BEDC-AD295B05BAE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BBFCDF74-6C98-41D2-B9EF-F19156DC8787}" name="Consultants Expense "/>
    <tableColumn id="2" xr3:uid="{A14FE64E-32CB-49B8-A71B-7D734BFF68B9}" name="Column1"/>
    <tableColumn id="3" xr3:uid="{7EBA555B-D590-44CF-AEEA-AEADDEC31E93}" name="Budget" dataDxfId="67"/>
    <tableColumn id="4" xr3:uid="{81617B7F-09DE-48D1-99F3-0091C2A6BD29}" name="Jul-23" dataDxfId="66"/>
    <tableColumn id="5" xr3:uid="{2D9081DC-6C60-472E-B6F2-3EDE4712A722}" name="Aug-23" dataDxfId="65"/>
    <tableColumn id="6" xr3:uid="{52C84117-E89C-41B7-8874-AA13D3ED30A0}" name="Sep-23" dataDxfId="64"/>
    <tableColumn id="7" xr3:uid="{84A031F2-7299-47D2-808E-EC4B2A4832FC}" name="Oct-23" dataDxfId="63"/>
    <tableColumn id="8" xr3:uid="{43312F4E-873C-4ABC-82EC-D9DB7FF5CD18}" name="Nov-23" dataDxfId="62"/>
    <tableColumn id="9" xr3:uid="{57F44E58-9C09-4D4A-8967-4D3B7236E1BD}" name="Dec-23" dataDxfId="61"/>
    <tableColumn id="10" xr3:uid="{67C7B6EC-9EF6-48E2-BADE-53D10167EF30}" name="Jan-24" dataDxfId="60"/>
    <tableColumn id="11" xr3:uid="{36168C35-4856-4E4A-937C-AFFD0A95796C}" name="Feb-24" dataDxfId="59"/>
    <tableColumn id="12" xr3:uid="{1D29AD2B-E169-4F0F-A3F9-5AA76519E18B}" name="Mar-24" dataDxfId="58"/>
    <tableColumn id="13" xr3:uid="{F8133F8B-BC43-4D5A-9B50-9F3A51106ADC}" name="Apr-24" dataDxfId="57"/>
    <tableColumn id="14" xr3:uid="{14021CEE-39EB-4C84-BD75-36EAA502921B}" name="May-24" dataDxfId="56"/>
    <tableColumn id="15" xr3:uid="{AC6D730F-D4D7-44CD-9D35-C6A6A17E4413}" name="Jun-24" dataDxfId="55"/>
    <tableColumn id="16" xr3:uid="{D0EEB9D4-AD2F-4683-986A-A3588D261AF8}" name="Jul-24" dataDxfId="54"/>
    <tableColumn id="17" xr3:uid="{6EA27547-D473-40BD-846A-06D4EAD07284}" name="Aug-24" dataDxfId="53"/>
    <tableColumn id="18" xr3:uid="{499A12A2-CB36-4417-A5BD-0728D69CB43D}" name="Sep-24" dataDxfId="52"/>
    <tableColumn id="19" xr3:uid="{A591B0B7-D8A3-4FEB-A8B2-8140FF8953D0}" name="Oct-24" dataDxfId="51"/>
    <tableColumn id="20" xr3:uid="{178777CF-1574-4B64-9DB2-C074666E6BDB}" name="Nov-24" dataDxfId="50"/>
    <tableColumn id="21" xr3:uid="{284EA3E9-1946-4767-9680-6A74AC27E766}" name="Dec-24" dataDxfId="49"/>
    <tableColumn id="22" xr3:uid="{3DA87134-A718-40D1-9432-6A273CE4DE22}" name="Jan-25" dataDxfId="48"/>
    <tableColumn id="23" xr3:uid="{31427370-50AC-410E-BAEB-CD0FCE9AD812}" name="Total" dataDxfId="47"/>
    <tableColumn id="24" xr3:uid="{2B288FC9-7E4F-426D-BABE-1BC94ECDE5F8}" name="Remaining" dataDxfId="46">
      <calculatedColumnFormula>(C22-W22)</calculatedColumnFormula>
    </tableColumn>
    <tableColumn id="25" xr3:uid="{CDC82927-6CD6-4ED0-A9FC-B3E9C9B72E46}" name="% Spent" dataDxfId="45">
      <calculatedColumnFormula>IFERROR(W22/C22,0)</calculatedColumnFormula>
    </tableColumn>
    <tableColumn id="26" xr3:uid="{1CC7ED81-1256-4ED5-AD21-7693C72C65C8}" name="Target %" dataDxfId="44">
      <calculatedColumnFormula>$Z$9/16</calculatedColumnFormula>
    </tableColumn>
    <tableColumn id="27" xr3:uid="{F5DC74D1-8C31-45A1-BE73-A547EFDD96BF}" name="Variance" dataDxfId="43">
      <calculatedColumnFormula>Y22-Z22</calculatedColumnFormula>
    </tableColumn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99E1215-95CF-4C7D-9328-EDEDE156D983}" name="DirectExpense" displayName="DirectExpense" ref="A26:AA31" totalsRowShown="0" headerRowDxfId="42" dataDxfId="40" headerRowBorderDxfId="41" tableBorderDxfId="39" totalsRowBorderDxfId="38" dataCellStyle="Currency">
  <autoFilter ref="A26:AA31" xr:uid="{199E1215-95CF-4C7D-9328-EDEDE156D9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879E637B-8F4B-4037-80A4-1AED22B1DFD6}" name="Direct Expense" dataDxfId="37" dataCellStyle="Currency"/>
    <tableColumn id="2" xr3:uid="{CF2D7444-C238-4AB8-A3D2-B7EB16F68B2C}" name="Column1" dataDxfId="36" dataCellStyle="Currency"/>
    <tableColumn id="3" xr3:uid="{7B46BD3D-4887-472E-97F7-68CDB32BB409}" name="Budget" dataDxfId="3" dataCellStyle="Currency"/>
    <tableColumn id="4" xr3:uid="{7CC247E9-AD48-4778-B72E-43F29AC68164}" name="Jul-23" dataDxfId="35" dataCellStyle="Currency"/>
    <tableColumn id="5" xr3:uid="{084F2989-BEC0-4206-B12F-CDA3D128DBDD}" name="Aug-23" dataDxfId="34" dataCellStyle="Currency"/>
    <tableColumn id="6" xr3:uid="{8847B437-D7CC-4AD8-A0DE-B7EE9F5DD28F}" name="Sep-23" dataDxfId="33" dataCellStyle="Currency"/>
    <tableColumn id="7" xr3:uid="{3F45386D-E714-4B89-93FD-8B133DE5C2C9}" name="Oct-23" dataDxfId="32" dataCellStyle="Currency"/>
    <tableColumn id="8" xr3:uid="{11DE3E60-8EB3-4516-81E7-318953D270A6}" name="Nov-23" dataDxfId="31" dataCellStyle="Currency"/>
    <tableColumn id="9" xr3:uid="{B324B50C-056A-48FE-B288-ACC65A727F2C}" name="Dec-23" dataDxfId="30" dataCellStyle="Currency"/>
    <tableColumn id="10" xr3:uid="{413ED2BD-E0A1-42EC-B14C-AF4FF9641D44}" name="Jan-24" dataDxfId="29" dataCellStyle="Currency"/>
    <tableColumn id="11" xr3:uid="{3D3837A8-7C61-4946-8EF9-35333E08F52B}" name="Feb-24" dataDxfId="28" dataCellStyle="Currency"/>
    <tableColumn id="12" xr3:uid="{59072AF2-F199-4E0E-BBE6-333307CFB3C2}" name="Mar-24" dataDxfId="27" dataCellStyle="Currency"/>
    <tableColumn id="13" xr3:uid="{9ADA4659-6A55-4CCA-890C-2E7941686F1B}" name="Apr-24" dataDxfId="26" dataCellStyle="Currency"/>
    <tableColumn id="14" xr3:uid="{DCDBD294-7FCE-4E1A-A85C-3BF9CC55B93B}" name="May-24" dataDxfId="25" dataCellStyle="Currency"/>
    <tableColumn id="15" xr3:uid="{AD3287DA-9200-4E4C-BAF4-888CA7535C1F}" name="Jun-24" dataDxfId="24" dataCellStyle="Currency"/>
    <tableColumn id="16" xr3:uid="{4B41CC91-8560-4BBC-ACFB-710E396852AC}" name="Jul-24" dataDxfId="23" dataCellStyle="Currency"/>
    <tableColumn id="17" xr3:uid="{04584FC5-7A9D-4A1A-B8A2-FC2409A227B2}" name="Aug-24" dataDxfId="22" dataCellStyle="Currency"/>
    <tableColumn id="18" xr3:uid="{DA575D58-D3DE-449A-A784-A30E99D0E72D}" name="Sep-24" dataDxfId="21" dataCellStyle="Currency"/>
    <tableColumn id="19" xr3:uid="{6B1639AE-DC3D-46FE-81D5-58094CBA136D}" name="Oct-24" dataDxfId="20" dataCellStyle="Currency"/>
    <tableColumn id="20" xr3:uid="{A43934C2-0D92-4949-B63D-1C07CA635222}" name="Nov-24" dataDxfId="19" dataCellStyle="Currency"/>
    <tableColumn id="21" xr3:uid="{5BDE9F06-396C-4808-98B0-EEDF6700AAB0}" name="Dec-24" dataDxfId="18" dataCellStyle="Currency"/>
    <tableColumn id="22" xr3:uid="{57DFEC88-CF55-4510-A64E-A7C14DB694AB}" name="Jan-25" dataDxfId="11" dataCellStyle="Currency"/>
    <tableColumn id="23" xr3:uid="{8FB305D2-DF36-48BE-ABEA-193653E51AE9}" name="Total" dataDxfId="10" dataCellStyle="Currency"/>
    <tableColumn id="24" xr3:uid="{E3CBC8CC-96B4-4182-B1DC-573A641CFC7D}" name="Remaining" dataDxfId="8" dataCellStyle="Currency">
      <calculatedColumnFormula>(C27-W27)</calculatedColumnFormula>
    </tableColumn>
    <tableColumn id="25" xr3:uid="{A345F8CA-AA0F-487A-890E-544B246D2769}" name="% Spent" dataDxfId="6" dataCellStyle="Currency">
      <calculatedColumnFormula>IFERROR(W27/C27,0)</calculatedColumnFormula>
    </tableColumn>
    <tableColumn id="26" xr3:uid="{E992E577-4431-4215-B099-317DC6E2B30A}" name="Target %" dataDxfId="7" dataCellStyle="Currency">
      <calculatedColumnFormula>$Z$20</calculatedColumnFormula>
    </tableColumn>
    <tableColumn id="27" xr3:uid="{B30D2C84-507A-4F82-8258-906693455EEF}" name="Variance" dataDxfId="9" dataCellStyle="Currency">
      <calculatedColumnFormula>Y27-Z27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A2A4DF0-8E72-4FED-9DF5-CB5AACB4F702}" name="OperationsExpenses" displayName="OperationsExpenses" ref="A32:AA35" totalsRowShown="0" headerRowDxfId="17" headerRowBorderDxfId="16" tableBorderDxfId="15">
  <autoFilter ref="A32:AA35" xr:uid="{7A2A4DF0-8E72-4FED-9DF5-CB5AACB4F70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FE3EAAE2-C52B-416A-BB8B-7A409E526878}" name="Operations Expenses"/>
    <tableColumn id="2" xr3:uid="{798D3100-AB9E-4823-AF7F-B630AD5676B9}" name="Column1"/>
    <tableColumn id="3" xr3:uid="{D8A2E843-DA75-41D2-9170-7F123842435E}" name="Budget"/>
    <tableColumn id="4" xr3:uid="{3170FBCE-407A-4250-BEC1-F63718DA1982}" name="Jul-23"/>
    <tableColumn id="5" xr3:uid="{F0FF81B1-3B1C-4D3B-8906-8533C784FC1E}" name="Aug-23"/>
    <tableColumn id="6" xr3:uid="{3BFEFD72-D65B-4114-9534-275DC896173D}" name="Sep-23"/>
    <tableColumn id="7" xr3:uid="{F30088E7-92F0-4643-AAC5-3532C54D3E9C}" name="Oct-23"/>
    <tableColumn id="8" xr3:uid="{8EDE33E5-E8F1-4211-8D81-EEA82A9E8CAB}" name="Nov-23"/>
    <tableColumn id="9" xr3:uid="{6A1038E7-7E1B-448B-B656-1714BC3AB84F}" name="Dec-23"/>
    <tableColumn id="10" xr3:uid="{A888F201-4BA4-4BFF-97F9-4B4E52540DF8}" name="Jan-24"/>
    <tableColumn id="11" xr3:uid="{862C1A5F-6D55-4EAD-85EF-DBC5E93B81DF}" name="Feb-24"/>
    <tableColumn id="12" xr3:uid="{B1A26984-4F75-4C3D-BA4D-A95EC387EDD9}" name="Mar-24"/>
    <tableColumn id="13" xr3:uid="{132AE6FC-44DF-499C-882F-A75E6CB37E15}" name="Apr-24"/>
    <tableColumn id="14" xr3:uid="{74BC2591-D594-4763-803F-2BDC58E72734}" name="May-24"/>
    <tableColumn id="15" xr3:uid="{77F9F534-C768-483E-B8D7-39567E3FF6B8}" name="Jun-24"/>
    <tableColumn id="16" xr3:uid="{9316BD43-B2E3-4045-8DED-C5A9E3F5C1DF}" name="Jul-24"/>
    <tableColumn id="17" xr3:uid="{272459C8-4A89-436F-A0E5-1D185D59CB35}" name="Aug-24"/>
    <tableColumn id="18" xr3:uid="{7F0CFB6A-DBB2-4B8C-A6CF-17038A1386C3}" name="Sep-24"/>
    <tableColumn id="19" xr3:uid="{2179991C-BB37-4C53-BB18-F1518BF74A4D}" name="Oct-24"/>
    <tableColumn id="20" xr3:uid="{794CFB13-F1E7-4605-B761-2A7D9A8EF343}" name="Nov-24"/>
    <tableColumn id="21" xr3:uid="{54C571ED-3748-42C0-B973-F54EFB5A4383}" name="Dec-24"/>
    <tableColumn id="22" xr3:uid="{103BAB0B-10A2-4F31-8155-EAFBA1BACB09}" name="Jan-25"/>
    <tableColumn id="23" xr3:uid="{6AD1D531-996A-4E38-979A-B1022F62F419}" name="Total"/>
    <tableColumn id="24" xr3:uid="{DA37BD7C-7689-4F67-A915-A37B72E37A18}" name="Remaining"/>
    <tableColumn id="25" xr3:uid="{0DE3723E-DAEB-48A7-933F-D6CF334787D4}" name="% Spent">
      <calculatedColumnFormula>IFERROR(W33/C33,0)</calculatedColumnFormula>
    </tableColumn>
    <tableColumn id="26" xr3:uid="{FFD27138-6823-4FB3-A406-8A5D4C7F1710}" name="Target %">
      <calculatedColumnFormula>$Z$20</calculatedColumnFormula>
    </tableColumn>
    <tableColumn id="27" xr3:uid="{A130A00C-7F7C-4DE8-8772-D9BC061EB9C0}" name="Variance">
      <calculatedColumnFormula>Y33-Z33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FF7221-0CBF-4043-9ACD-BDC466CA9B60}" name="Admin_GrandTotal" displayName="Admin_GrandTotal" ref="A36:AA38" totalsRowShown="0" headerRowDxfId="14" tableBorderDxfId="13">
  <autoFilter ref="A36:AA38" xr:uid="{39FF7221-0CBF-4043-9ACD-BDC466CA9B6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57354938-8680-471A-A342-169351EAC91B}" name="Total Expenses"/>
    <tableColumn id="2" xr3:uid="{68EF3ECD-5C68-46FD-A671-C105D25036AA}" name="Column1"/>
    <tableColumn id="3" xr3:uid="{122E720A-477A-4A59-8228-AF1B0E5C63A1}" name="Budget">
      <calculatedColumnFormula>C19+C24+C30+C34+C36</calculatedColumnFormula>
    </tableColumn>
    <tableColumn id="4" xr3:uid="{D1F227FB-CBD8-4B73-A262-A065A9A893EA}" name="Jul-23">
      <calculatedColumnFormula>D19+D24+D30+D34+D36</calculatedColumnFormula>
    </tableColumn>
    <tableColumn id="5" xr3:uid="{961A0094-D7DF-447F-BA8A-335E9399309B}" name="Aug-23">
      <calculatedColumnFormula>E19+E24+E30+E34+E36</calculatedColumnFormula>
    </tableColumn>
    <tableColumn id="6" xr3:uid="{414AE167-D9E3-40AE-8AB5-93035E7E74DC}" name="Sep-23">
      <calculatedColumnFormula>F19+F24+F30+F34+F36</calculatedColumnFormula>
    </tableColumn>
    <tableColumn id="7" xr3:uid="{88510E34-1D0E-45E7-B29B-98499F32DCCE}" name="Oct-23">
      <calculatedColumnFormula>G19+G24+G30+G34+G36</calculatedColumnFormula>
    </tableColumn>
    <tableColumn id="8" xr3:uid="{7DC8A401-A276-4EE5-9AFA-EFF948E7B8C1}" name="Nov-23">
      <calculatedColumnFormula>H19+H24+H30+H34+H36</calculatedColumnFormula>
    </tableColumn>
    <tableColumn id="9" xr3:uid="{83B8008E-203D-4908-B9F7-D4571C579B62}" name="Dec-23">
      <calculatedColumnFormula>I19+I24+I30+I34+I36</calculatedColumnFormula>
    </tableColumn>
    <tableColumn id="10" xr3:uid="{8EAAEDDD-5FAC-427D-9BF4-8B7722BB8D33}" name="Jan-24">
      <calculatedColumnFormula>J19+J24+J30+J34+J36</calculatedColumnFormula>
    </tableColumn>
    <tableColumn id="11" xr3:uid="{089C2D27-8404-4E1D-B2F5-D0BB0D7B7F80}" name="Feb-24">
      <calculatedColumnFormula>K19+K24+K30+K34+K36</calculatedColumnFormula>
    </tableColumn>
    <tableColumn id="12" xr3:uid="{AD1C46EC-5A42-4698-87A8-4A9393FBEFDC}" name="Mar-24">
      <calculatedColumnFormula>L19+L24+L30+L34+L36</calculatedColumnFormula>
    </tableColumn>
    <tableColumn id="13" xr3:uid="{0F2B54DB-6B4A-4DED-8BEC-0B44ADB6764C}" name="Apr-24">
      <calculatedColumnFormula>M19+M24+M30+M34+M36</calculatedColumnFormula>
    </tableColumn>
    <tableColumn id="14" xr3:uid="{97184973-0304-4DFC-AD0F-BD451EDC5F5D}" name="May-24">
      <calculatedColumnFormula>N19+N24+N30+N34+N36</calculatedColumnFormula>
    </tableColumn>
    <tableColumn id="15" xr3:uid="{289D0FE5-0119-4D57-8B1A-292484C89838}" name="Jun-24">
      <calculatedColumnFormula>O19+O24+O30+O34+O36</calculatedColumnFormula>
    </tableColumn>
    <tableColumn id="16" xr3:uid="{C2D9F234-89E8-4D98-8028-7D02ACE0C36F}" name="Jul-24">
      <calculatedColumnFormula>P19+P24+P30+P34+P36</calculatedColumnFormula>
    </tableColumn>
    <tableColumn id="17" xr3:uid="{47F8FC21-AF5F-4519-BC9B-78DDDC704153}" name="Aug-24">
      <calculatedColumnFormula>Q19+Q24+Q30+Q34+Q36</calculatedColumnFormula>
    </tableColumn>
    <tableColumn id="18" xr3:uid="{071F7E94-736E-4C69-B5E5-7413360C13AF}" name="Sep-24">
      <calculatedColumnFormula>R19+R24+R30+R34+R36</calculatedColumnFormula>
    </tableColumn>
    <tableColumn id="19" xr3:uid="{0C5BBEF3-C476-450D-966C-1241B25F899A}" name="Oct-24">
      <calculatedColumnFormula>S19+S24+S30+S34+S36</calculatedColumnFormula>
    </tableColumn>
    <tableColumn id="20" xr3:uid="{4EC219BA-1F8A-46C6-AF5F-53C9934DD06F}" name="Nov-24">
      <calculatedColumnFormula>T19+T24+T30+T34+T36</calculatedColumnFormula>
    </tableColumn>
    <tableColumn id="21" xr3:uid="{DE665BE4-E5DE-41CC-AD4B-136A8BD14E65}" name="Dec-24">
      <calculatedColumnFormula>U19+U24+U30+U34+U36</calculatedColumnFormula>
    </tableColumn>
    <tableColumn id="22" xr3:uid="{58273E96-490C-40CE-A2EF-B803AA45398A}" name="Jan-25">
      <calculatedColumnFormula>V19+V24+V30+V34+V36</calculatedColumnFormula>
    </tableColumn>
    <tableColumn id="23" xr3:uid="{365AFCE6-711B-424E-9C93-71BB16A94FBE}" name="Total">
      <calculatedColumnFormula>W19+W24+W30+W34+W36</calculatedColumnFormula>
    </tableColumn>
    <tableColumn id="24" xr3:uid="{F5959CF1-C200-4CB8-BBA0-52B02ACB1AB8}" name="Remaining">
      <calculatedColumnFormula>X19+X24+X30+X34+X36</calculatedColumnFormula>
    </tableColumn>
    <tableColumn id="25" xr3:uid="{4B72A7EB-5506-4306-844A-A1F736EA78E0}" name="% Spent">
      <calculatedColumnFormula>IFERROR(W37/C37,0)</calculatedColumnFormula>
    </tableColumn>
    <tableColumn id="26" xr3:uid="{3DED2F46-85E6-475C-BB1A-FB756B0FF18E}" name="Target %">
      <calculatedColumnFormula>$Z$20</calculatedColumnFormula>
    </tableColumn>
    <tableColumn id="27" xr3:uid="{F718AB75-A83A-48B5-BE56-3CB008987AC2}" name="Variance">
      <calculatedColumnFormula>Y37-Z37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74337-B7D5-444E-8C8A-DC368C7DAA00}">
  <dimension ref="A1:CX1004"/>
  <sheetViews>
    <sheetView tabSelected="1" zoomScaleNormal="100" workbookViewId="0">
      <selection activeCell="A43" sqref="A43"/>
    </sheetView>
  </sheetViews>
  <sheetFormatPr defaultColWidth="14.44140625" defaultRowHeight="15" customHeight="1" outlineLevelCol="1" x14ac:dyDescent="0.3"/>
  <cols>
    <col min="1" max="1" width="28.6640625" customWidth="1"/>
    <col min="2" max="2" width="11" customWidth="1"/>
    <col min="3" max="3" width="14.88671875" customWidth="1"/>
    <col min="4" max="12" width="15.33203125" customWidth="1" outlineLevel="1"/>
    <col min="13" max="23" width="15.109375" customWidth="1"/>
    <col min="24" max="24" width="13.33203125" customWidth="1"/>
    <col min="25" max="25" width="10.5546875" customWidth="1"/>
    <col min="26" max="26" width="10.6640625" customWidth="1"/>
    <col min="27" max="27" width="10.88671875" customWidth="1"/>
    <col min="28" max="28" width="2.33203125" customWidth="1"/>
    <col min="29" max="29" width="18.44140625" customWidth="1"/>
    <col min="30" max="30" width="31.33203125" customWidth="1"/>
    <col min="31" max="31" width="42.5546875" customWidth="1"/>
    <col min="32" max="32" width="15.6640625" customWidth="1"/>
    <col min="33" max="33" width="14.33203125" customWidth="1"/>
    <col min="34" max="34" width="12.6640625" customWidth="1"/>
    <col min="35" max="37" width="8.88671875" customWidth="1"/>
    <col min="38" max="38" width="8.6640625" customWidth="1"/>
    <col min="39" max="39" width="15.33203125" customWidth="1"/>
    <col min="40" max="40" width="19.33203125" customWidth="1"/>
  </cols>
  <sheetData>
    <row r="1" spans="1:102" ht="15" customHeight="1" x14ac:dyDescent="0.3">
      <c r="A1" s="81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8"/>
    </row>
    <row r="2" spans="1:102" ht="29.25" customHeight="1" x14ac:dyDescent="0.3">
      <c r="A2" s="79" t="s">
        <v>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8"/>
    </row>
    <row r="3" spans="1:102" ht="17.25" customHeight="1" x14ac:dyDescent="0.3">
      <c r="A3" s="77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8"/>
    </row>
    <row r="4" spans="1:102" ht="21.75" customHeight="1" x14ac:dyDescent="0.3">
      <c r="A4" s="80" t="s">
        <v>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8"/>
    </row>
    <row r="5" spans="1:102" ht="25.5" customHeight="1" x14ac:dyDescent="0.3">
      <c r="A5" s="82" t="s">
        <v>0</v>
      </c>
      <c r="B5" s="84" t="s">
        <v>41</v>
      </c>
      <c r="C5" s="85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8"/>
    </row>
    <row r="6" spans="1:102" ht="33.75" customHeight="1" x14ac:dyDescent="0.3">
      <c r="A6" s="83" t="s">
        <v>2</v>
      </c>
      <c r="B6" s="92" t="s">
        <v>42</v>
      </c>
      <c r="C6" s="89"/>
      <c r="D6" s="86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</row>
    <row r="7" spans="1:102" ht="33.75" customHeight="1" thickBot="1" x14ac:dyDescent="0.35">
      <c r="A7" s="83" t="s">
        <v>3</v>
      </c>
      <c r="B7" s="92" t="s">
        <v>43</v>
      </c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1"/>
    </row>
    <row r="8" spans="1:102" s="16" customFormat="1" ht="24.75" customHeight="1" thickBot="1" x14ac:dyDescent="0.4">
      <c r="A8" s="98" t="s">
        <v>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W8" s="147" t="s">
        <v>5</v>
      </c>
      <c r="X8" s="147"/>
      <c r="Y8" s="147"/>
      <c r="Z8" s="147"/>
      <c r="AA8" s="148"/>
      <c r="AB8"/>
      <c r="AC8" s="1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</row>
    <row r="9" spans="1:102" s="28" customFormat="1" ht="14.25" customHeight="1" x14ac:dyDescent="0.3">
      <c r="A9" s="99" t="s">
        <v>6</v>
      </c>
      <c r="B9" s="95"/>
      <c r="C9" s="95"/>
      <c r="D9" s="96" t="s">
        <v>44</v>
      </c>
      <c r="E9" s="96" t="s">
        <v>45</v>
      </c>
      <c r="F9" s="96" t="s">
        <v>46</v>
      </c>
      <c r="G9" s="96" t="s">
        <v>47</v>
      </c>
      <c r="H9" s="96" t="s">
        <v>48</v>
      </c>
      <c r="I9" s="96" t="s">
        <v>49</v>
      </c>
      <c r="J9" s="96" t="s">
        <v>50</v>
      </c>
      <c r="K9" s="96" t="s">
        <v>51</v>
      </c>
      <c r="L9" s="96" t="s">
        <v>52</v>
      </c>
      <c r="M9" s="96" t="s">
        <v>53</v>
      </c>
      <c r="N9" s="96" t="s">
        <v>54</v>
      </c>
      <c r="O9" s="96" t="s">
        <v>55</v>
      </c>
      <c r="P9" s="96" t="s">
        <v>56</v>
      </c>
      <c r="Q9" s="96" t="s">
        <v>57</v>
      </c>
      <c r="R9" s="96" t="s">
        <v>58</v>
      </c>
      <c r="S9" s="96" t="s">
        <v>59</v>
      </c>
      <c r="T9" s="96" t="s">
        <v>60</v>
      </c>
      <c r="U9" s="96" t="s">
        <v>61</v>
      </c>
      <c r="V9" s="97" t="s">
        <v>62</v>
      </c>
      <c r="W9" s="44"/>
      <c r="X9" s="44"/>
      <c r="Y9" s="44"/>
      <c r="Z9" s="45"/>
      <c r="AA9" s="46"/>
      <c r="AB9" s="27"/>
      <c r="AC9" s="27"/>
    </row>
    <row r="10" spans="1:102" ht="14.25" customHeight="1" x14ac:dyDescent="0.3">
      <c r="A10" s="119" t="s">
        <v>7</v>
      </c>
      <c r="B10" s="120" t="s">
        <v>8</v>
      </c>
      <c r="C10" s="121" t="s">
        <v>9</v>
      </c>
      <c r="D10" s="122" t="s">
        <v>65</v>
      </c>
      <c r="E10" s="122" t="s">
        <v>66</v>
      </c>
      <c r="F10" s="122" t="s">
        <v>67</v>
      </c>
      <c r="G10" s="122" t="s">
        <v>68</v>
      </c>
      <c r="H10" s="122" t="s">
        <v>69</v>
      </c>
      <c r="I10" s="122" t="s">
        <v>70</v>
      </c>
      <c r="J10" s="122" t="s">
        <v>71</v>
      </c>
      <c r="K10" s="122" t="s">
        <v>72</v>
      </c>
      <c r="L10" s="122" t="s">
        <v>73</v>
      </c>
      <c r="M10" s="122" t="s">
        <v>74</v>
      </c>
      <c r="N10" s="122" t="s">
        <v>75</v>
      </c>
      <c r="O10" s="122" t="s">
        <v>76</v>
      </c>
      <c r="P10" s="122" t="s">
        <v>77</v>
      </c>
      <c r="Q10" s="122" t="s">
        <v>78</v>
      </c>
      <c r="R10" s="122" t="s">
        <v>79</v>
      </c>
      <c r="S10" s="122" t="s">
        <v>80</v>
      </c>
      <c r="T10" s="122" t="s">
        <v>81</v>
      </c>
      <c r="U10" s="122" t="s">
        <v>82</v>
      </c>
      <c r="V10" s="123" t="s">
        <v>83</v>
      </c>
      <c r="W10" s="47" t="s">
        <v>10</v>
      </c>
      <c r="X10" s="48" t="s">
        <v>11</v>
      </c>
      <c r="Y10" s="48" t="s">
        <v>12</v>
      </c>
      <c r="Z10" s="49" t="s">
        <v>13</v>
      </c>
      <c r="AA10" s="50" t="s">
        <v>14</v>
      </c>
      <c r="AB10" s="2"/>
      <c r="AC10" s="2"/>
    </row>
    <row r="11" spans="1:102" ht="14.25" customHeight="1" x14ac:dyDescent="0.3">
      <c r="A11" s="100" t="s">
        <v>15</v>
      </c>
      <c r="B11" s="100">
        <v>0.5</v>
      </c>
      <c r="C11" s="101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3">
        <f t="shared" ref="P11:V18" si="0">(R11+S11+T11)/3</f>
        <v>0</v>
      </c>
      <c r="V11" s="104">
        <v>0</v>
      </c>
      <c r="W11" s="51">
        <f>SUM(D11:V11)</f>
        <v>0</v>
      </c>
      <c r="X11" s="52">
        <f>C11-W11</f>
        <v>0</v>
      </c>
      <c r="Y11" s="53">
        <f>IFERROR(W11/C11,0)</f>
        <v>0</v>
      </c>
      <c r="Z11" s="54">
        <f>$Z$9/16</f>
        <v>0</v>
      </c>
      <c r="AA11" s="163">
        <f t="shared" ref="AA11:AA25" si="1">Y11-Z11</f>
        <v>0</v>
      </c>
      <c r="AB11" s="3"/>
      <c r="AC11" s="3"/>
    </row>
    <row r="12" spans="1:102" ht="14.25" customHeight="1" x14ac:dyDescent="0.3">
      <c r="A12" s="105" t="s">
        <v>63</v>
      </c>
      <c r="B12" s="105" t="s">
        <v>64</v>
      </c>
      <c r="C12" s="106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8">
        <v>0</v>
      </c>
      <c r="N12" s="108">
        <v>0</v>
      </c>
      <c r="O12" s="108">
        <v>0</v>
      </c>
      <c r="P12" s="108">
        <f t="shared" si="0"/>
        <v>0</v>
      </c>
      <c r="Q12" s="108">
        <f t="shared" si="0"/>
        <v>0</v>
      </c>
      <c r="R12" s="108">
        <f t="shared" si="0"/>
        <v>0</v>
      </c>
      <c r="S12" s="108">
        <f t="shared" si="0"/>
        <v>0</v>
      </c>
      <c r="T12" s="108">
        <f t="shared" si="0"/>
        <v>0</v>
      </c>
      <c r="U12" s="108">
        <f t="shared" si="0"/>
        <v>0</v>
      </c>
      <c r="V12" s="109">
        <f t="shared" si="0"/>
        <v>0</v>
      </c>
      <c r="W12" s="51">
        <f>SUM(D12:V12)</f>
        <v>0</v>
      </c>
      <c r="X12" s="52">
        <f>C12-W12</f>
        <v>0</v>
      </c>
      <c r="Y12" s="53">
        <f>IFERROR(W12/C12,0)</f>
        <v>0</v>
      </c>
      <c r="Z12" s="54">
        <f>$Z$9/16</f>
        <v>0</v>
      </c>
      <c r="AA12" s="164">
        <f t="shared" si="1"/>
        <v>0</v>
      </c>
      <c r="AB12" s="3"/>
      <c r="AC12" s="3"/>
    </row>
    <row r="13" spans="1:102" ht="14.25" customHeight="1" x14ac:dyDescent="0.3">
      <c r="A13" s="105" t="s">
        <v>63</v>
      </c>
      <c r="B13" s="105" t="s">
        <v>64</v>
      </c>
      <c r="C13" s="101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3">
        <v>0</v>
      </c>
      <c r="N13" s="103">
        <v>0</v>
      </c>
      <c r="O13" s="103">
        <v>0</v>
      </c>
      <c r="P13" s="103">
        <f t="shared" si="0"/>
        <v>0</v>
      </c>
      <c r="Q13" s="103">
        <f t="shared" si="0"/>
        <v>0</v>
      </c>
      <c r="R13" s="103">
        <f t="shared" si="0"/>
        <v>0</v>
      </c>
      <c r="S13" s="103">
        <f t="shared" si="0"/>
        <v>0</v>
      </c>
      <c r="T13" s="103">
        <f t="shared" si="0"/>
        <v>0</v>
      </c>
      <c r="U13" s="103">
        <f t="shared" si="0"/>
        <v>0</v>
      </c>
      <c r="V13" s="110">
        <f t="shared" si="0"/>
        <v>0</v>
      </c>
      <c r="W13" s="51">
        <f>SUM(D13:V13)</f>
        <v>0</v>
      </c>
      <c r="X13" s="52">
        <f>C13-W13</f>
        <v>0</v>
      </c>
      <c r="Y13" s="53">
        <f>IFERROR(W13/C13,0)</f>
        <v>0</v>
      </c>
      <c r="Z13" s="54">
        <f t="shared" ref="Z13:Z25" si="2">$Z$9/16</f>
        <v>0</v>
      </c>
      <c r="AA13" s="164">
        <f t="shared" si="1"/>
        <v>0</v>
      </c>
      <c r="AB13" s="3"/>
      <c r="AC13" s="3"/>
    </row>
    <row r="14" spans="1:102" ht="14.25" customHeight="1" x14ac:dyDescent="0.3">
      <c r="A14" s="105" t="s">
        <v>63</v>
      </c>
      <c r="B14" s="105" t="s">
        <v>64</v>
      </c>
      <c r="C14" s="106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8">
        <v>0</v>
      </c>
      <c r="N14" s="108">
        <v>0</v>
      </c>
      <c r="O14" s="108">
        <v>0</v>
      </c>
      <c r="P14" s="108">
        <f t="shared" si="0"/>
        <v>0</v>
      </c>
      <c r="Q14" s="108">
        <f t="shared" si="0"/>
        <v>0</v>
      </c>
      <c r="R14" s="108">
        <f t="shared" si="0"/>
        <v>0</v>
      </c>
      <c r="S14" s="108">
        <f t="shared" si="0"/>
        <v>0</v>
      </c>
      <c r="T14" s="108">
        <f t="shared" si="0"/>
        <v>0</v>
      </c>
      <c r="U14" s="108">
        <f t="shared" si="0"/>
        <v>0</v>
      </c>
      <c r="V14" s="109">
        <f t="shared" si="0"/>
        <v>0</v>
      </c>
      <c r="W14" s="51">
        <f>SUM(D14:V14)</f>
        <v>0</v>
      </c>
      <c r="X14" s="52">
        <f>C14-W14</f>
        <v>0</v>
      </c>
      <c r="Y14" s="53">
        <f>IFERROR(W14/C14,0)</f>
        <v>0</v>
      </c>
      <c r="Z14" s="54">
        <f t="shared" si="2"/>
        <v>0</v>
      </c>
      <c r="AA14" s="164">
        <f t="shared" si="1"/>
        <v>0</v>
      </c>
      <c r="AB14" s="3"/>
      <c r="AC14" s="3"/>
    </row>
    <row r="15" spans="1:102" ht="14.25" customHeight="1" x14ac:dyDescent="0.3">
      <c r="A15" s="105" t="s">
        <v>63</v>
      </c>
      <c r="B15" s="105" t="s">
        <v>64</v>
      </c>
      <c r="C15" s="101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3">
        <v>0</v>
      </c>
      <c r="N15" s="103">
        <v>0</v>
      </c>
      <c r="O15" s="103">
        <v>0</v>
      </c>
      <c r="P15" s="103">
        <f t="shared" si="0"/>
        <v>0</v>
      </c>
      <c r="Q15" s="103">
        <f t="shared" si="0"/>
        <v>0</v>
      </c>
      <c r="R15" s="103">
        <f t="shared" si="0"/>
        <v>0</v>
      </c>
      <c r="S15" s="103">
        <f t="shared" si="0"/>
        <v>0</v>
      </c>
      <c r="T15" s="103">
        <f t="shared" si="0"/>
        <v>0</v>
      </c>
      <c r="U15" s="103">
        <f t="shared" si="0"/>
        <v>0</v>
      </c>
      <c r="V15" s="110">
        <f t="shared" si="0"/>
        <v>0</v>
      </c>
      <c r="W15" s="51">
        <f>SUM(D15:V15)</f>
        <v>0</v>
      </c>
      <c r="X15" s="52">
        <f>C15-W15</f>
        <v>0</v>
      </c>
      <c r="Y15" s="53">
        <f>IFERROR(W15/C15,0)</f>
        <v>0</v>
      </c>
      <c r="Z15" s="54">
        <f>$Z$9/16</f>
        <v>0</v>
      </c>
      <c r="AA15" s="164">
        <f t="shared" si="1"/>
        <v>0</v>
      </c>
      <c r="AB15" s="3"/>
      <c r="AC15" s="3"/>
    </row>
    <row r="16" spans="1:102" ht="14.25" customHeight="1" x14ac:dyDescent="0.3">
      <c r="A16" s="105" t="s">
        <v>63</v>
      </c>
      <c r="B16" s="105" t="s">
        <v>64</v>
      </c>
      <c r="C16" s="106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8">
        <v>0</v>
      </c>
      <c r="N16" s="108">
        <v>0</v>
      </c>
      <c r="O16" s="108">
        <v>0</v>
      </c>
      <c r="P16" s="108">
        <f t="shared" si="0"/>
        <v>0</v>
      </c>
      <c r="Q16" s="108">
        <f t="shared" si="0"/>
        <v>0</v>
      </c>
      <c r="R16" s="108">
        <f t="shared" si="0"/>
        <v>0</v>
      </c>
      <c r="S16" s="108">
        <f t="shared" si="0"/>
        <v>0</v>
      </c>
      <c r="T16" s="108">
        <f t="shared" si="0"/>
        <v>0</v>
      </c>
      <c r="U16" s="108">
        <f t="shared" si="0"/>
        <v>0</v>
      </c>
      <c r="V16" s="109">
        <f t="shared" si="0"/>
        <v>0</v>
      </c>
      <c r="W16" s="51">
        <f>SUM(D16:V16)</f>
        <v>0</v>
      </c>
      <c r="X16" s="52">
        <f>C16-W16</f>
        <v>0</v>
      </c>
      <c r="Y16" s="53">
        <f>IFERROR(W16/C16,0)</f>
        <v>0</v>
      </c>
      <c r="Z16" s="54">
        <f t="shared" si="2"/>
        <v>0</v>
      </c>
      <c r="AA16" s="164">
        <f t="shared" si="1"/>
        <v>0</v>
      </c>
      <c r="AB16" s="3"/>
      <c r="AC16" s="3"/>
    </row>
    <row r="17" spans="1:102" ht="14.25" customHeight="1" x14ac:dyDescent="0.3">
      <c r="A17" s="105" t="s">
        <v>63</v>
      </c>
      <c r="B17" s="105" t="s">
        <v>64</v>
      </c>
      <c r="C17" s="101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3">
        <v>0</v>
      </c>
      <c r="N17" s="103">
        <v>0</v>
      </c>
      <c r="O17" s="103">
        <v>0</v>
      </c>
      <c r="P17" s="103">
        <f t="shared" si="0"/>
        <v>0</v>
      </c>
      <c r="Q17" s="103">
        <f t="shared" si="0"/>
        <v>0</v>
      </c>
      <c r="R17" s="103">
        <f t="shared" si="0"/>
        <v>0</v>
      </c>
      <c r="S17" s="103">
        <f t="shared" si="0"/>
        <v>0</v>
      </c>
      <c r="T17" s="103">
        <f t="shared" si="0"/>
        <v>0</v>
      </c>
      <c r="U17" s="103">
        <f t="shared" si="0"/>
        <v>0</v>
      </c>
      <c r="V17" s="110">
        <f t="shared" si="0"/>
        <v>0</v>
      </c>
      <c r="W17" s="51">
        <f>SUM(D17:V17)</f>
        <v>0</v>
      </c>
      <c r="X17" s="52">
        <f>C17-W17</f>
        <v>0</v>
      </c>
      <c r="Y17" s="53">
        <f>IFERROR(W17/C17,0)</f>
        <v>0</v>
      </c>
      <c r="Z17" s="54">
        <f t="shared" si="2"/>
        <v>0</v>
      </c>
      <c r="AA17" s="164">
        <f t="shared" si="1"/>
        <v>0</v>
      </c>
      <c r="AB17" s="3"/>
      <c r="AC17" s="3"/>
      <c r="AN17" s="17"/>
    </row>
    <row r="18" spans="1:102" ht="14.25" customHeight="1" x14ac:dyDescent="0.3">
      <c r="A18" s="105" t="s">
        <v>63</v>
      </c>
      <c r="B18" s="105" t="s">
        <v>64</v>
      </c>
      <c r="C18" s="106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8">
        <v>0</v>
      </c>
      <c r="N18" s="108">
        <v>0</v>
      </c>
      <c r="O18" s="108">
        <v>0</v>
      </c>
      <c r="P18" s="108">
        <f t="shared" si="0"/>
        <v>0</v>
      </c>
      <c r="Q18" s="108">
        <f t="shared" si="0"/>
        <v>0</v>
      </c>
      <c r="R18" s="108">
        <f t="shared" si="0"/>
        <v>0</v>
      </c>
      <c r="S18" s="108">
        <f t="shared" si="0"/>
        <v>0</v>
      </c>
      <c r="T18" s="108">
        <f t="shared" si="0"/>
        <v>0</v>
      </c>
      <c r="U18" s="108">
        <f t="shared" si="0"/>
        <v>0</v>
      </c>
      <c r="V18" s="109">
        <f t="shared" si="0"/>
        <v>0</v>
      </c>
      <c r="W18" s="55">
        <f>SUM(D18:V18)</f>
        <v>0</v>
      </c>
      <c r="X18" s="56">
        <f>C18-W18</f>
        <v>0</v>
      </c>
      <c r="Y18" s="57">
        <f>IFERROR(W18/C18,0)</f>
        <v>0</v>
      </c>
      <c r="Z18" s="58">
        <f>$Z$9/16</f>
        <v>0</v>
      </c>
      <c r="AA18" s="165">
        <f t="shared" si="1"/>
        <v>0</v>
      </c>
      <c r="AB18" s="3"/>
      <c r="AC18" s="3"/>
      <c r="AD18" s="18"/>
      <c r="AE18" s="1"/>
      <c r="AN18" s="17"/>
    </row>
    <row r="19" spans="1:102" ht="14.25" customHeight="1" x14ac:dyDescent="0.3">
      <c r="A19" s="111" t="s">
        <v>16</v>
      </c>
      <c r="B19" s="112"/>
      <c r="C19" s="113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4"/>
      <c r="W19" s="51">
        <f>SUM(G19:V19)</f>
        <v>0</v>
      </c>
      <c r="X19" s="52">
        <f>C19-W19</f>
        <v>0</v>
      </c>
      <c r="Y19" s="53">
        <f>IFERROR(W19/C19,0)</f>
        <v>0</v>
      </c>
      <c r="Z19" s="54">
        <f t="shared" si="2"/>
        <v>0</v>
      </c>
      <c r="AA19" s="164">
        <f t="shared" si="1"/>
        <v>0</v>
      </c>
      <c r="AB19" s="3"/>
      <c r="AC19" s="3"/>
      <c r="AD19" s="17"/>
      <c r="AE19" s="17"/>
      <c r="AF19" s="17"/>
      <c r="AG19" s="17"/>
      <c r="AH19" s="17"/>
    </row>
    <row r="20" spans="1:102" ht="14.25" customHeight="1" x14ac:dyDescent="0.3">
      <c r="A20" s="115" t="s">
        <v>17</v>
      </c>
      <c r="B20" s="116"/>
      <c r="C20" s="117">
        <f t="shared" ref="C20:X20" si="3">SUM(C11:C19)</f>
        <v>0</v>
      </c>
      <c r="D20" s="117">
        <f t="shared" ref="D20:F20" si="4">SUM(D11:D19)</f>
        <v>0</v>
      </c>
      <c r="E20" s="117">
        <f t="shared" si="4"/>
        <v>0</v>
      </c>
      <c r="F20" s="117">
        <f t="shared" si="4"/>
        <v>0</v>
      </c>
      <c r="G20" s="117">
        <f t="shared" si="3"/>
        <v>0</v>
      </c>
      <c r="H20" s="117">
        <f t="shared" ref="H20" si="5">SUM(H11:H19)</f>
        <v>0</v>
      </c>
      <c r="I20" s="117">
        <f t="shared" ref="I20" si="6">SUM(I11:I19)</f>
        <v>0</v>
      </c>
      <c r="J20" s="117">
        <f t="shared" ref="J20" si="7">SUM(J11:J19)</f>
        <v>0</v>
      </c>
      <c r="K20" s="117">
        <f t="shared" ref="K20" si="8">SUM(K11:K19)</f>
        <v>0</v>
      </c>
      <c r="L20" s="117">
        <f t="shared" ref="L20" si="9">SUM(L11:L19)</f>
        <v>0</v>
      </c>
      <c r="M20" s="117">
        <f t="shared" ref="M20" si="10">SUM(M11:M19)</f>
        <v>0</v>
      </c>
      <c r="N20" s="117">
        <f t="shared" ref="N20" si="11">SUM(N11:N19)</f>
        <v>0</v>
      </c>
      <c r="O20" s="117">
        <f t="shared" ref="O20" si="12">SUM(O11:O19)</f>
        <v>0</v>
      </c>
      <c r="P20" s="117">
        <f t="shared" ref="P20" si="13">SUM(P11:P19)</f>
        <v>0</v>
      </c>
      <c r="Q20" s="117">
        <f t="shared" ref="Q20" si="14">SUM(Q11:Q19)</f>
        <v>0</v>
      </c>
      <c r="R20" s="117">
        <f t="shared" ref="R20" si="15">SUM(R11:R19)</f>
        <v>0</v>
      </c>
      <c r="S20" s="117">
        <f t="shared" ref="S20" si="16">SUM(S11:S19)</f>
        <v>0</v>
      </c>
      <c r="T20" s="117">
        <f t="shared" ref="T20" si="17">SUM(T11:T19)</f>
        <v>0</v>
      </c>
      <c r="U20" s="117">
        <f t="shared" ref="U20" si="18">SUM(U11:U19)</f>
        <v>0</v>
      </c>
      <c r="V20" s="118">
        <f t="shared" si="3"/>
        <v>0</v>
      </c>
      <c r="W20" s="179">
        <f>SUM(W11:W19)</f>
        <v>0</v>
      </c>
      <c r="X20" s="180">
        <f t="shared" si="3"/>
        <v>0</v>
      </c>
      <c r="Y20" s="181">
        <f>IFERROR(W20/C20,0)</f>
        <v>0</v>
      </c>
      <c r="Z20" s="182">
        <f t="shared" si="2"/>
        <v>0</v>
      </c>
      <c r="AA20" s="183">
        <f t="shared" si="1"/>
        <v>0</v>
      </c>
      <c r="AB20" s="3"/>
      <c r="AC20" s="3"/>
    </row>
    <row r="21" spans="1:102" s="34" customFormat="1" ht="14.25" customHeight="1" x14ac:dyDescent="0.3">
      <c r="A21" s="31" t="s">
        <v>18</v>
      </c>
      <c r="B21" s="32" t="s">
        <v>37</v>
      </c>
      <c r="C21" s="173" t="s">
        <v>9</v>
      </c>
      <c r="D21" s="174" t="s">
        <v>65</v>
      </c>
      <c r="E21" s="174" t="s">
        <v>66</v>
      </c>
      <c r="F21" s="174" t="s">
        <v>67</v>
      </c>
      <c r="G21" s="174" t="s">
        <v>68</v>
      </c>
      <c r="H21" s="174" t="s">
        <v>69</v>
      </c>
      <c r="I21" s="174" t="s">
        <v>70</v>
      </c>
      <c r="J21" s="174" t="s">
        <v>71</v>
      </c>
      <c r="K21" s="174" t="s">
        <v>72</v>
      </c>
      <c r="L21" s="174" t="s">
        <v>73</v>
      </c>
      <c r="M21" s="174" t="s">
        <v>74</v>
      </c>
      <c r="N21" s="174" t="s">
        <v>75</v>
      </c>
      <c r="O21" s="174" t="s">
        <v>76</v>
      </c>
      <c r="P21" s="174" t="s">
        <v>77</v>
      </c>
      <c r="Q21" s="174" t="s">
        <v>78</v>
      </c>
      <c r="R21" s="174" t="s">
        <v>79</v>
      </c>
      <c r="S21" s="174" t="s">
        <v>80</v>
      </c>
      <c r="T21" s="174" t="s">
        <v>81</v>
      </c>
      <c r="U21" s="174" t="s">
        <v>82</v>
      </c>
      <c r="V21" s="175" t="s">
        <v>83</v>
      </c>
      <c r="W21" s="153" t="s">
        <v>10</v>
      </c>
      <c r="X21" s="153" t="s">
        <v>11</v>
      </c>
      <c r="Y21" s="131" t="s">
        <v>12</v>
      </c>
      <c r="Z21" s="157" t="s">
        <v>13</v>
      </c>
      <c r="AA21" s="153" t="s">
        <v>14</v>
      </c>
      <c r="AB21" s="33"/>
      <c r="AC21" s="33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1:102" ht="14.25" customHeight="1" x14ac:dyDescent="0.3">
      <c r="A22" s="149" t="s">
        <v>85</v>
      </c>
      <c r="B22" s="149" t="s">
        <v>86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29">
        <v>0</v>
      </c>
      <c r="W22" s="128">
        <f>SUM(D22:V22)</f>
        <v>0</v>
      </c>
      <c r="X22" s="128">
        <f>(C22-W22)</f>
        <v>0</v>
      </c>
      <c r="Y22" s="129">
        <f>IFERROR(W22/C22,0)</f>
        <v>0</v>
      </c>
      <c r="Z22" s="129">
        <f t="shared" si="2"/>
        <v>0</v>
      </c>
      <c r="AA22" s="158">
        <f t="shared" si="1"/>
        <v>0</v>
      </c>
      <c r="AB22" s="3"/>
      <c r="AC22" s="3"/>
    </row>
    <row r="23" spans="1:102" ht="14.25" customHeight="1" x14ac:dyDescent="0.3">
      <c r="A23" s="149" t="s">
        <v>85</v>
      </c>
      <c r="B23" s="149" t="s">
        <v>86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29">
        <v>0</v>
      </c>
      <c r="W23" s="19">
        <f>SUM(D23:V23)</f>
        <v>0</v>
      </c>
      <c r="X23" s="19">
        <f>(C23-W23)</f>
        <v>0</v>
      </c>
      <c r="Y23" s="127">
        <f>IFERROR(W23/C23,0)</f>
        <v>0</v>
      </c>
      <c r="Z23" s="127">
        <f t="shared" si="2"/>
        <v>0</v>
      </c>
      <c r="AA23" s="159">
        <f t="shared" si="1"/>
        <v>0</v>
      </c>
      <c r="AB23" s="3"/>
      <c r="AC23" s="3"/>
    </row>
    <row r="24" spans="1:102" ht="15" customHeight="1" x14ac:dyDescent="0.3">
      <c r="A24" s="149" t="s">
        <v>85</v>
      </c>
      <c r="B24" s="149" t="s">
        <v>86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29">
        <v>0</v>
      </c>
      <c r="W24" s="19">
        <f>SUM(D24:V24)</f>
        <v>0</v>
      </c>
      <c r="X24" s="19">
        <f>(C24-W24)</f>
        <v>0</v>
      </c>
      <c r="Y24" s="127">
        <f>IFERROR(W24/C24,0)</f>
        <v>0</v>
      </c>
      <c r="Z24" s="127">
        <f t="shared" si="2"/>
        <v>0</v>
      </c>
      <c r="AA24" s="159">
        <f t="shared" si="1"/>
        <v>0</v>
      </c>
      <c r="AB24" s="3"/>
      <c r="AC24" s="3"/>
    </row>
    <row r="25" spans="1:102" ht="14.25" customHeight="1" x14ac:dyDescent="0.3">
      <c r="A25" s="7" t="s">
        <v>19</v>
      </c>
      <c r="B25" s="7"/>
      <c r="C25" s="8">
        <f t="shared" ref="C25:V25" si="19">SUM(C22:C24)</f>
        <v>0</v>
      </c>
      <c r="D25" s="8">
        <f t="shared" si="19"/>
        <v>0</v>
      </c>
      <c r="E25" s="8">
        <f t="shared" si="19"/>
        <v>0</v>
      </c>
      <c r="F25" s="8">
        <f t="shared" si="19"/>
        <v>0</v>
      </c>
      <c r="G25" s="8">
        <f t="shared" si="19"/>
        <v>0</v>
      </c>
      <c r="H25" s="8">
        <f t="shared" si="19"/>
        <v>0</v>
      </c>
      <c r="I25" s="8">
        <f t="shared" si="19"/>
        <v>0</v>
      </c>
      <c r="J25" s="8">
        <f t="shared" si="19"/>
        <v>0</v>
      </c>
      <c r="K25" s="8">
        <f t="shared" si="19"/>
        <v>0</v>
      </c>
      <c r="L25" s="8">
        <f t="shared" si="19"/>
        <v>0</v>
      </c>
      <c r="M25" s="8">
        <f t="shared" si="19"/>
        <v>0</v>
      </c>
      <c r="N25" s="8">
        <f t="shared" si="19"/>
        <v>0</v>
      </c>
      <c r="O25" s="8">
        <f t="shared" si="19"/>
        <v>0</v>
      </c>
      <c r="P25" s="8">
        <f t="shared" si="19"/>
        <v>0</v>
      </c>
      <c r="Q25" s="8">
        <f t="shared" si="19"/>
        <v>0</v>
      </c>
      <c r="R25" s="8">
        <f t="shared" si="19"/>
        <v>0</v>
      </c>
      <c r="S25" s="8">
        <f t="shared" si="19"/>
        <v>0</v>
      </c>
      <c r="T25" s="8">
        <f t="shared" si="19"/>
        <v>0</v>
      </c>
      <c r="U25" s="8">
        <f t="shared" si="19"/>
        <v>0</v>
      </c>
      <c r="V25" s="30">
        <f t="shared" si="19"/>
        <v>0</v>
      </c>
      <c r="W25" s="59">
        <f t="shared" ref="W25" si="20">SUM(W22:W24)</f>
        <v>0</v>
      </c>
      <c r="X25" s="59">
        <f>(C25-W25)</f>
        <v>0</v>
      </c>
      <c r="Y25" s="130">
        <f>IFERROR(W25/C25,0)</f>
        <v>0</v>
      </c>
      <c r="Z25" s="130">
        <f t="shared" si="2"/>
        <v>0</v>
      </c>
      <c r="AA25" s="59">
        <f t="shared" si="1"/>
        <v>0</v>
      </c>
      <c r="AB25" s="3"/>
      <c r="AC25" s="3"/>
      <c r="AD25" s="17"/>
      <c r="AE25" s="17"/>
      <c r="AF25" s="17"/>
      <c r="AG25" s="17"/>
    </row>
    <row r="26" spans="1:102" s="68" customFormat="1" ht="14.25" customHeight="1" x14ac:dyDescent="0.3">
      <c r="A26" s="65" t="s">
        <v>20</v>
      </c>
      <c r="B26" s="66" t="s">
        <v>37</v>
      </c>
      <c r="C26" s="167" t="s">
        <v>9</v>
      </c>
      <c r="D26" s="168" t="s">
        <v>65</v>
      </c>
      <c r="E26" s="168" t="s">
        <v>66</v>
      </c>
      <c r="F26" s="168" t="s">
        <v>67</v>
      </c>
      <c r="G26" s="168" t="s">
        <v>68</v>
      </c>
      <c r="H26" s="168" t="s">
        <v>69</v>
      </c>
      <c r="I26" s="168" t="s">
        <v>70</v>
      </c>
      <c r="J26" s="168" t="s">
        <v>71</v>
      </c>
      <c r="K26" s="168" t="s">
        <v>72</v>
      </c>
      <c r="L26" s="168" t="s">
        <v>73</v>
      </c>
      <c r="M26" s="168" t="s">
        <v>74</v>
      </c>
      <c r="N26" s="168" t="s">
        <v>75</v>
      </c>
      <c r="O26" s="168" t="s">
        <v>76</v>
      </c>
      <c r="P26" s="168" t="s">
        <v>77</v>
      </c>
      <c r="Q26" s="168" t="s">
        <v>78</v>
      </c>
      <c r="R26" s="168" t="s">
        <v>79</v>
      </c>
      <c r="S26" s="168" t="s">
        <v>80</v>
      </c>
      <c r="T26" s="168" t="s">
        <v>81</v>
      </c>
      <c r="U26" s="168" t="s">
        <v>82</v>
      </c>
      <c r="V26" s="169" t="s">
        <v>83</v>
      </c>
      <c r="W26" s="153" t="s">
        <v>10</v>
      </c>
      <c r="X26" s="153" t="s">
        <v>11</v>
      </c>
      <c r="Y26" s="132" t="s">
        <v>12</v>
      </c>
      <c r="Z26" s="157" t="s">
        <v>13</v>
      </c>
      <c r="AA26" s="153" t="s">
        <v>14</v>
      </c>
      <c r="AB26" s="33"/>
      <c r="AC26" s="33"/>
      <c r="AD26" s="67"/>
      <c r="AE26" s="67"/>
      <c r="AF26" s="67"/>
      <c r="AG26" s="67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102" s="9" customFormat="1" ht="14.25" customHeight="1" x14ac:dyDescent="0.3">
      <c r="A27" s="150" t="s">
        <v>87</v>
      </c>
      <c r="B27" s="151" t="s">
        <v>86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60">
        <v>0</v>
      </c>
      <c r="W27" s="154">
        <f>SUM(D27:V27)</f>
        <v>0</v>
      </c>
      <c r="X27" s="154">
        <f>(C27-W27)</f>
        <v>0</v>
      </c>
      <c r="Y27" s="160">
        <f>IFERROR(W27/C27,0)</f>
        <v>0</v>
      </c>
      <c r="Z27" s="160">
        <f t="shared" ref="Z27:Z29" si="21">$Z$20</f>
        <v>0</v>
      </c>
      <c r="AA27" s="154">
        <f>Y27-Z27</f>
        <v>0</v>
      </c>
      <c r="AB27" s="3"/>
      <c r="AC27" s="3"/>
      <c r="AD27" s="17"/>
      <c r="AE27" s="17"/>
      <c r="AF27" s="17"/>
      <c r="AG27" s="1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102" s="9" customFormat="1" ht="14.25" customHeight="1" x14ac:dyDescent="0.3">
      <c r="A28" s="150" t="s">
        <v>87</v>
      </c>
      <c r="B28" s="151" t="s">
        <v>86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60">
        <v>0</v>
      </c>
      <c r="W28" s="155">
        <f>SUM(D28:V28)</f>
        <v>0</v>
      </c>
      <c r="X28" s="155">
        <f>(C28-W28)</f>
        <v>0</v>
      </c>
      <c r="Y28" s="161">
        <f>IFERROR(W28/C28,0)</f>
        <v>0</v>
      </c>
      <c r="Z28" s="161">
        <f t="shared" si="21"/>
        <v>0</v>
      </c>
      <c r="AA28" s="155">
        <f>Y28-Z28</f>
        <v>0</v>
      </c>
      <c r="AB28" s="3"/>
      <c r="AC28" s="3"/>
      <c r="AD28" s="17"/>
      <c r="AE28" s="17"/>
      <c r="AF28" s="17"/>
      <c r="AG28" s="17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102" s="9" customFormat="1" ht="14.25" customHeight="1" x14ac:dyDescent="0.3">
      <c r="A29" s="150" t="s">
        <v>87</v>
      </c>
      <c r="B29" s="151" t="s">
        <v>86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60">
        <v>0</v>
      </c>
      <c r="W29" s="155">
        <f>SUM(D29:V29)</f>
        <v>0</v>
      </c>
      <c r="X29" s="155">
        <f>(C29-W29)</f>
        <v>0</v>
      </c>
      <c r="Y29" s="161">
        <f>IFERROR(W29/C29,0)</f>
        <v>0</v>
      </c>
      <c r="Z29" s="161">
        <f t="shared" si="21"/>
        <v>0</v>
      </c>
      <c r="AA29" s="155">
        <f>Y29-Z29</f>
        <v>0</v>
      </c>
      <c r="AB29" s="3"/>
      <c r="AC29" s="3"/>
      <c r="AD29" s="17"/>
      <c r="AE29" s="17"/>
      <c r="AF29" s="17"/>
      <c r="AG29" s="17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102" ht="14.25" customHeight="1" x14ac:dyDescent="0.3">
      <c r="A30" s="150" t="s">
        <v>87</v>
      </c>
      <c r="B30" s="15"/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61">
        <v>0</v>
      </c>
      <c r="W30" s="155">
        <f>SUM(D30:V30)</f>
        <v>0</v>
      </c>
      <c r="X30" s="155">
        <f>(C30-W30)</f>
        <v>0</v>
      </c>
      <c r="Y30" s="161">
        <f>IFERROR(W30/C30,0)</f>
        <v>0</v>
      </c>
      <c r="Z30" s="161">
        <f>$Z$20</f>
        <v>0</v>
      </c>
      <c r="AA30" s="155">
        <f>Y30-Z30</f>
        <v>0</v>
      </c>
      <c r="AB30" s="3"/>
      <c r="AC30" s="3"/>
      <c r="AG30" s="17"/>
    </row>
    <row r="31" spans="1:102" ht="14.25" customHeight="1" x14ac:dyDescent="0.3">
      <c r="A31" s="62" t="s">
        <v>21</v>
      </c>
      <c r="B31" s="62"/>
      <c r="C31" s="63">
        <f>SUM(C27:C30)</f>
        <v>0</v>
      </c>
      <c r="D31" s="63">
        <f>SUM(D27:D30)</f>
        <v>0</v>
      </c>
      <c r="E31" s="63">
        <f t="shared" ref="E31:F31" si="22">SUM(E27:E30)</f>
        <v>0</v>
      </c>
      <c r="F31" s="63">
        <f t="shared" si="22"/>
        <v>0</v>
      </c>
      <c r="G31" s="63">
        <f>SUM(G27:G30)</f>
        <v>0</v>
      </c>
      <c r="H31" s="63">
        <f t="shared" ref="H31:V31" si="23">SUM(H27:H30)</f>
        <v>0</v>
      </c>
      <c r="I31" s="63">
        <f t="shared" si="23"/>
        <v>0</v>
      </c>
      <c r="J31" s="63">
        <f t="shared" si="23"/>
        <v>0</v>
      </c>
      <c r="K31" s="63">
        <f t="shared" si="23"/>
        <v>0</v>
      </c>
      <c r="L31" s="63">
        <f t="shared" si="23"/>
        <v>0</v>
      </c>
      <c r="M31" s="63">
        <f t="shared" si="23"/>
        <v>0</v>
      </c>
      <c r="N31" s="63">
        <f t="shared" si="23"/>
        <v>0</v>
      </c>
      <c r="O31" s="63">
        <f t="shared" si="23"/>
        <v>0</v>
      </c>
      <c r="P31" s="63">
        <f t="shared" si="23"/>
        <v>0</v>
      </c>
      <c r="Q31" s="63">
        <f t="shared" si="23"/>
        <v>0</v>
      </c>
      <c r="R31" s="63">
        <f t="shared" si="23"/>
        <v>0</v>
      </c>
      <c r="S31" s="63">
        <f t="shared" si="23"/>
        <v>0</v>
      </c>
      <c r="T31" s="63">
        <f t="shared" si="23"/>
        <v>0</v>
      </c>
      <c r="U31" s="63">
        <f t="shared" si="23"/>
        <v>0</v>
      </c>
      <c r="V31" s="64">
        <f t="shared" si="23"/>
        <v>0</v>
      </c>
      <c r="W31" s="166">
        <f>SUM(W27:W30)</f>
        <v>0</v>
      </c>
      <c r="X31" s="166">
        <f>(C31-W31)</f>
        <v>0</v>
      </c>
      <c r="Y31" s="184">
        <f>IFERROR(W31/C31,0)</f>
        <v>0</v>
      </c>
      <c r="Z31" s="184">
        <f>$Z$20</f>
        <v>0</v>
      </c>
      <c r="AA31" s="166">
        <f>Y31-Z31</f>
        <v>0</v>
      </c>
      <c r="AB31" s="3"/>
      <c r="AC31" s="3"/>
      <c r="AG31" s="17"/>
    </row>
    <row r="32" spans="1:102" ht="14.25" customHeight="1" x14ac:dyDescent="0.3">
      <c r="A32" s="74" t="s">
        <v>22</v>
      </c>
      <c r="B32" s="75" t="s">
        <v>37</v>
      </c>
      <c r="C32" s="176" t="s">
        <v>9</v>
      </c>
      <c r="D32" s="177" t="s">
        <v>65</v>
      </c>
      <c r="E32" s="177" t="s">
        <v>66</v>
      </c>
      <c r="F32" s="177" t="s">
        <v>67</v>
      </c>
      <c r="G32" s="177" t="s">
        <v>68</v>
      </c>
      <c r="H32" s="177" t="s">
        <v>69</v>
      </c>
      <c r="I32" s="177" t="s">
        <v>70</v>
      </c>
      <c r="J32" s="177" t="s">
        <v>71</v>
      </c>
      <c r="K32" s="177" t="s">
        <v>72</v>
      </c>
      <c r="L32" s="177" t="s">
        <v>73</v>
      </c>
      <c r="M32" s="177" t="s">
        <v>74</v>
      </c>
      <c r="N32" s="177" t="s">
        <v>75</v>
      </c>
      <c r="O32" s="177" t="s">
        <v>76</v>
      </c>
      <c r="P32" s="177" t="s">
        <v>77</v>
      </c>
      <c r="Q32" s="177" t="s">
        <v>78</v>
      </c>
      <c r="R32" s="177" t="s">
        <v>79</v>
      </c>
      <c r="S32" s="177" t="s">
        <v>80</v>
      </c>
      <c r="T32" s="177" t="s">
        <v>81</v>
      </c>
      <c r="U32" s="177" t="s">
        <v>82</v>
      </c>
      <c r="V32" s="178" t="s">
        <v>83</v>
      </c>
      <c r="W32" s="156" t="s">
        <v>10</v>
      </c>
      <c r="X32" s="156" t="s">
        <v>11</v>
      </c>
      <c r="Y32" s="132" t="s">
        <v>12</v>
      </c>
      <c r="Z32" s="156" t="s">
        <v>13</v>
      </c>
      <c r="AA32" s="156" t="s">
        <v>14</v>
      </c>
      <c r="AB32" s="3"/>
      <c r="AC32" s="3"/>
      <c r="AG32" s="17"/>
    </row>
    <row r="33" spans="1:33" ht="14.25" customHeight="1" x14ac:dyDescent="0.3">
      <c r="A33" s="152" t="s">
        <v>88</v>
      </c>
      <c r="B33" s="149" t="s">
        <v>86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69">
        <v>0</v>
      </c>
      <c r="W33" s="133">
        <f>SUM(C33:V33)</f>
        <v>0</v>
      </c>
      <c r="X33" s="124">
        <f>C33-W33</f>
        <v>0</v>
      </c>
      <c r="Y33" s="125">
        <f>IFERROR(W33/C33,0)</f>
        <v>0</v>
      </c>
      <c r="Z33" s="125">
        <f>$Z$20</f>
        <v>0</v>
      </c>
      <c r="AA33" s="126">
        <f t="shared" ref="AA33:AA38" si="24">Y33-Z33</f>
        <v>0</v>
      </c>
      <c r="AB33" s="3"/>
      <c r="AC33" s="3"/>
      <c r="AG33" s="17"/>
    </row>
    <row r="34" spans="1:33" ht="14.25" customHeight="1" x14ac:dyDescent="0.3">
      <c r="A34" s="152" t="s">
        <v>88</v>
      </c>
      <c r="B34" s="149" t="s">
        <v>86</v>
      </c>
      <c r="C34" s="11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29">
        <f>(O34+P34+U34)/3</f>
        <v>0</v>
      </c>
      <c r="W34" s="133">
        <f>SUM(C34:V34)</f>
        <v>0</v>
      </c>
      <c r="X34" s="124">
        <f>C34-W34</f>
        <v>0</v>
      </c>
      <c r="Y34" s="125">
        <f>IFERROR(W34/C34,0)</f>
        <v>0</v>
      </c>
      <c r="Z34" s="125">
        <f>$Z$20</f>
        <v>0</v>
      </c>
      <c r="AA34" s="126">
        <f t="shared" si="24"/>
        <v>0</v>
      </c>
      <c r="AB34" s="3"/>
      <c r="AC34" s="3"/>
      <c r="AD34" s="18"/>
      <c r="AE34" s="1"/>
    </row>
    <row r="35" spans="1:33" ht="14.25" customHeight="1" x14ac:dyDescent="0.3">
      <c r="A35" s="70" t="s">
        <v>23</v>
      </c>
      <c r="B35" s="71"/>
      <c r="C35" s="72">
        <f>SUM(C33:C34)</f>
        <v>0</v>
      </c>
      <c r="D35" s="72">
        <f t="shared" ref="D35:F35" si="25">SUM(D33:D34)</f>
        <v>0</v>
      </c>
      <c r="E35" s="72">
        <f t="shared" si="25"/>
        <v>0</v>
      </c>
      <c r="F35" s="72">
        <f t="shared" si="25"/>
        <v>0</v>
      </c>
      <c r="G35" s="72">
        <f t="shared" ref="G35:W35" si="26">SUM(G33:G34)</f>
        <v>0</v>
      </c>
      <c r="H35" s="72">
        <f t="shared" si="26"/>
        <v>0</v>
      </c>
      <c r="I35" s="72">
        <f t="shared" si="26"/>
        <v>0</v>
      </c>
      <c r="J35" s="72">
        <f t="shared" si="26"/>
        <v>0</v>
      </c>
      <c r="K35" s="72">
        <f t="shared" si="26"/>
        <v>0</v>
      </c>
      <c r="L35" s="72">
        <f t="shared" si="26"/>
        <v>0</v>
      </c>
      <c r="M35" s="72">
        <f t="shared" si="26"/>
        <v>0</v>
      </c>
      <c r="N35" s="72">
        <f t="shared" si="26"/>
        <v>0</v>
      </c>
      <c r="O35" s="72">
        <f t="shared" si="26"/>
        <v>0</v>
      </c>
      <c r="P35" s="72">
        <f t="shared" si="26"/>
        <v>0</v>
      </c>
      <c r="Q35" s="72">
        <f t="shared" si="26"/>
        <v>0</v>
      </c>
      <c r="R35" s="72">
        <f t="shared" si="26"/>
        <v>0</v>
      </c>
      <c r="S35" s="72">
        <f t="shared" si="26"/>
        <v>0</v>
      </c>
      <c r="T35" s="72">
        <f t="shared" si="26"/>
        <v>0</v>
      </c>
      <c r="U35" s="72">
        <f t="shared" si="26"/>
        <v>0</v>
      </c>
      <c r="V35" s="73">
        <f t="shared" si="26"/>
        <v>0</v>
      </c>
      <c r="W35" s="134">
        <f t="shared" si="26"/>
        <v>0</v>
      </c>
      <c r="X35" s="134">
        <f>(C35-W35)</f>
        <v>0</v>
      </c>
      <c r="Y35" s="135">
        <f>IFERROR(W35/C35,0)</f>
        <v>0</v>
      </c>
      <c r="Z35" s="135">
        <f>$Z$20</f>
        <v>0</v>
      </c>
      <c r="AA35" s="136">
        <f t="shared" si="24"/>
        <v>0</v>
      </c>
      <c r="AB35" s="3"/>
      <c r="AC35" s="3"/>
    </row>
    <row r="36" spans="1:33" ht="14.25" customHeight="1" x14ac:dyDescent="0.3">
      <c r="A36" s="137" t="s">
        <v>84</v>
      </c>
      <c r="B36" s="138" t="s">
        <v>37</v>
      </c>
      <c r="C36" s="170" t="s">
        <v>9</v>
      </c>
      <c r="D36" s="171" t="s">
        <v>65</v>
      </c>
      <c r="E36" s="171" t="s">
        <v>66</v>
      </c>
      <c r="F36" s="171" t="s">
        <v>67</v>
      </c>
      <c r="G36" s="171" t="s">
        <v>68</v>
      </c>
      <c r="H36" s="171" t="s">
        <v>69</v>
      </c>
      <c r="I36" s="171" t="s">
        <v>70</v>
      </c>
      <c r="J36" s="171" t="s">
        <v>71</v>
      </c>
      <c r="K36" s="171" t="s">
        <v>72</v>
      </c>
      <c r="L36" s="171" t="s">
        <v>73</v>
      </c>
      <c r="M36" s="171" t="s">
        <v>74</v>
      </c>
      <c r="N36" s="171" t="s">
        <v>75</v>
      </c>
      <c r="O36" s="171" t="s">
        <v>76</v>
      </c>
      <c r="P36" s="171" t="s">
        <v>77</v>
      </c>
      <c r="Q36" s="171" t="s">
        <v>78</v>
      </c>
      <c r="R36" s="171" t="s">
        <v>79</v>
      </c>
      <c r="S36" s="171" t="s">
        <v>80</v>
      </c>
      <c r="T36" s="171" t="s">
        <v>81</v>
      </c>
      <c r="U36" s="171" t="s">
        <v>82</v>
      </c>
      <c r="V36" s="172" t="s">
        <v>83</v>
      </c>
      <c r="W36" s="156" t="s">
        <v>10</v>
      </c>
      <c r="X36" s="156" t="s">
        <v>11</v>
      </c>
      <c r="Y36" s="132" t="s">
        <v>12</v>
      </c>
      <c r="Z36" s="156" t="s">
        <v>13</v>
      </c>
      <c r="AA36" s="162" t="s">
        <v>14</v>
      </c>
      <c r="AB36" s="3"/>
      <c r="AC36" s="3"/>
    </row>
    <row r="37" spans="1:33" ht="19.5" customHeight="1" x14ac:dyDescent="0.3">
      <c r="A37" s="12" t="s">
        <v>24</v>
      </c>
      <c r="B37" s="12"/>
      <c r="C37" s="14">
        <f>C19+C34+C35</f>
        <v>0</v>
      </c>
      <c r="D37" s="13">
        <f>(D20+D25+D31+D35)*0.1</f>
        <v>0</v>
      </c>
      <c r="E37" s="13">
        <f>(E20+E25+E31+E35)*0.1</f>
        <v>0</v>
      </c>
      <c r="F37" s="13">
        <f>(F20+F25+F31+F35)*0.1</f>
        <v>0</v>
      </c>
      <c r="G37" s="13">
        <f>(G20+G25+G31+G35)*0.1</f>
        <v>0</v>
      </c>
      <c r="H37" s="13">
        <f>(H20+H25+H31+H35)*0.1</f>
        <v>0</v>
      </c>
      <c r="I37" s="13">
        <f>(I20+I25+I31+I35)*0.1</f>
        <v>0</v>
      </c>
      <c r="J37" s="13">
        <f>(J20+J25+J31+J35)*0.1</f>
        <v>0</v>
      </c>
      <c r="K37" s="13">
        <f>(K20+K25+K31+K35)*0.1</f>
        <v>0</v>
      </c>
      <c r="L37" s="13">
        <f>(L20+L25+L31+L35)*0.1</f>
        <v>0</v>
      </c>
      <c r="M37" s="13">
        <f>(M20+M25+M31+M35)*0.1</f>
        <v>0</v>
      </c>
      <c r="N37" s="13">
        <f>(N20+N25+N31+N35)*0.1</f>
        <v>0</v>
      </c>
      <c r="O37" s="13">
        <f>(O20+O25+O31+O35)*0.1</f>
        <v>0</v>
      </c>
      <c r="P37" s="13">
        <f>(P20+P25+P31+P35)*0.1</f>
        <v>0</v>
      </c>
      <c r="Q37" s="13">
        <f>(Q20+Q25+Q31+Q35)*0.1</f>
        <v>0</v>
      </c>
      <c r="R37" s="13">
        <f>(R20+R25+R31+R35)*0.1</f>
        <v>0</v>
      </c>
      <c r="S37" s="13">
        <f>(S20+S25+S31+S35)*0.1</f>
        <v>0</v>
      </c>
      <c r="T37" s="13">
        <f>(T20+T25+T31+T35)*0.1</f>
        <v>0</v>
      </c>
      <c r="U37" s="13">
        <f>(U20+U25+U31+U35)*0.1</f>
        <v>0</v>
      </c>
      <c r="V37" s="13">
        <f>(V20+V25+V31+V35)*0.1</f>
        <v>0</v>
      </c>
      <c r="W37" s="19">
        <f>(W20+W25+W31+W35)*0.1</f>
        <v>0</v>
      </c>
      <c r="X37" s="19">
        <f>(X20+X25+X31+X35)*0.1</f>
        <v>0</v>
      </c>
      <c r="Y37" s="20">
        <f>IFERROR(W37/C37,0)</f>
        <v>0</v>
      </c>
      <c r="Z37" s="22">
        <f>$Z$20</f>
        <v>0</v>
      </c>
      <c r="AA37" s="139">
        <f t="shared" si="24"/>
        <v>0</v>
      </c>
      <c r="AB37" s="3"/>
      <c r="AC37" s="3"/>
    </row>
    <row r="38" spans="1:33" ht="14.25" customHeight="1" x14ac:dyDescent="0.3">
      <c r="A38" s="140" t="s">
        <v>25</v>
      </c>
      <c r="B38" s="140"/>
      <c r="C38" s="37">
        <f>C20+C25+C31+C35+C37</f>
        <v>0</v>
      </c>
      <c r="D38" s="37">
        <f>D20+D25+D31+D35+D37</f>
        <v>0</v>
      </c>
      <c r="E38" s="37">
        <f>E20+E25+E31+E35+E37</f>
        <v>0</v>
      </c>
      <c r="F38" s="37">
        <f>F20+F25+F31+F35+F37</f>
        <v>0</v>
      </c>
      <c r="G38" s="37">
        <f>G20+G25+G31+G35+G37</f>
        <v>0</v>
      </c>
      <c r="H38" s="37">
        <f>H20+H25+H31+H35+H37</f>
        <v>0</v>
      </c>
      <c r="I38" s="37">
        <f>I20+I25+I31+I35+I37</f>
        <v>0</v>
      </c>
      <c r="J38" s="37">
        <f>J20+J25+J31+J35+J37</f>
        <v>0</v>
      </c>
      <c r="K38" s="37">
        <f>K20+K25+K31+K35+K37</f>
        <v>0</v>
      </c>
      <c r="L38" s="37">
        <f>L20+L25+L31+L35+L37</f>
        <v>0</v>
      </c>
      <c r="M38" s="37">
        <f>M20+M25+M31+M35+M37</f>
        <v>0</v>
      </c>
      <c r="N38" s="37">
        <f>N20+N25+N31+N35+N37</f>
        <v>0</v>
      </c>
      <c r="O38" s="37">
        <f>O20+O25+O31+O35+O37</f>
        <v>0</v>
      </c>
      <c r="P38" s="37">
        <f>P20+P25+P31+P35+P37</f>
        <v>0</v>
      </c>
      <c r="Q38" s="37">
        <f>Q20+Q25+Q31+Q35+Q37</f>
        <v>0</v>
      </c>
      <c r="R38" s="37">
        <f>R20+R25+R31+R35+R37</f>
        <v>0</v>
      </c>
      <c r="S38" s="37">
        <f>S20+S25+S31+S35+S37</f>
        <v>0</v>
      </c>
      <c r="T38" s="37">
        <f>T20+T25+T31+T35+T37</f>
        <v>0</v>
      </c>
      <c r="U38" s="37">
        <f>U20+U25+U31+U35+U37</f>
        <v>0</v>
      </c>
      <c r="V38" s="37">
        <f>V20+V25+V31+V35+V37</f>
        <v>0</v>
      </c>
      <c r="W38" s="37">
        <f>W20+W25+W31+W35+W37</f>
        <v>0</v>
      </c>
      <c r="X38" s="37">
        <f>X20+X25+X31+X35+X37</f>
        <v>0</v>
      </c>
      <c r="Y38" s="141">
        <f>IFERROR(W38/C38,0)</f>
        <v>0</v>
      </c>
      <c r="Z38" s="142">
        <f>$Z$20</f>
        <v>0</v>
      </c>
      <c r="AA38" s="143">
        <f t="shared" si="24"/>
        <v>0</v>
      </c>
      <c r="AB38" s="3"/>
      <c r="AC38" s="3"/>
    </row>
    <row r="39" spans="1:33" ht="20.25" customHeight="1" x14ac:dyDescent="0.35">
      <c r="A39" s="146" t="s">
        <v>26</v>
      </c>
      <c r="B39" s="144"/>
      <c r="C39" s="144"/>
      <c r="D39" s="145"/>
      <c r="E39" s="25"/>
      <c r="F39" s="25"/>
      <c r="G39" s="25"/>
    </row>
    <row r="40" spans="1:33" ht="14.25" customHeight="1" x14ac:dyDescent="0.3">
      <c r="A40" s="40" t="s">
        <v>27</v>
      </c>
      <c r="B40" s="41" t="s">
        <v>28</v>
      </c>
      <c r="C40" s="42" t="s">
        <v>29</v>
      </c>
      <c r="D40" s="43" t="s">
        <v>11</v>
      </c>
      <c r="E40" s="23"/>
      <c r="F40" s="23"/>
      <c r="G40" s="23"/>
      <c r="H40" s="2"/>
    </row>
    <row r="41" spans="1:33" ht="14.25" customHeight="1" x14ac:dyDescent="0.3">
      <c r="A41" s="35" t="s">
        <v>30</v>
      </c>
      <c r="B41" s="5">
        <v>0</v>
      </c>
      <c r="C41" s="24">
        <f>SUM(G37:I37)</f>
        <v>0</v>
      </c>
      <c r="D41" s="24">
        <f>SUM(B41 - C41)</f>
        <v>0</v>
      </c>
      <c r="E41" s="26"/>
    </row>
    <row r="42" spans="1:33" ht="14.25" customHeight="1" x14ac:dyDescent="0.3">
      <c r="A42" s="35" t="s">
        <v>31</v>
      </c>
      <c r="B42" s="5">
        <v>0</v>
      </c>
      <c r="C42" s="24">
        <f>SUM(G38:I38)</f>
        <v>0</v>
      </c>
      <c r="D42" s="24">
        <f>SUM(B42 - C42)</f>
        <v>0</v>
      </c>
      <c r="E42" s="26"/>
    </row>
    <row r="43" spans="1:33" ht="14.25" customHeight="1" x14ac:dyDescent="0.3">
      <c r="A43" s="35" t="s">
        <v>32</v>
      </c>
      <c r="B43" s="5">
        <v>0</v>
      </c>
      <c r="C43" s="24">
        <f>SUM(J38:L38)</f>
        <v>0</v>
      </c>
      <c r="D43" s="24">
        <f>SUM(B43 - C43)</f>
        <v>0</v>
      </c>
      <c r="E43" s="26"/>
    </row>
    <row r="44" spans="1:33" ht="14.25" customHeight="1" x14ac:dyDescent="0.3">
      <c r="A44" s="35" t="s">
        <v>33</v>
      </c>
      <c r="B44" s="5">
        <v>0</v>
      </c>
      <c r="C44" s="24">
        <f>SUM(M38:O38)</f>
        <v>0</v>
      </c>
      <c r="D44" s="24">
        <f>SUM(B44 - C44)</f>
        <v>0</v>
      </c>
      <c r="E44" s="26"/>
    </row>
    <row r="45" spans="1:33" ht="14.25" customHeight="1" x14ac:dyDescent="0.3">
      <c r="A45" s="35" t="s">
        <v>34</v>
      </c>
      <c r="B45" s="5">
        <v>0</v>
      </c>
      <c r="C45" s="24">
        <f>SUM(P38:R38)</f>
        <v>0</v>
      </c>
      <c r="D45" s="24">
        <f t="shared" ref="D45:D47" si="27">SUM(B45 - C45)</f>
        <v>0</v>
      </c>
      <c r="E45" s="26"/>
    </row>
    <row r="46" spans="1:33" ht="14.25" customHeight="1" x14ac:dyDescent="0.3">
      <c r="A46" s="35" t="s">
        <v>35</v>
      </c>
      <c r="B46" s="5">
        <v>0</v>
      </c>
      <c r="C46" s="24">
        <f>SUM(S38:U38)</f>
        <v>0</v>
      </c>
      <c r="D46" s="24">
        <f t="shared" si="27"/>
        <v>0</v>
      </c>
      <c r="E46" s="26"/>
    </row>
    <row r="47" spans="1:33" ht="14.25" customHeight="1" x14ac:dyDescent="0.3">
      <c r="A47" s="35" t="s">
        <v>36</v>
      </c>
      <c r="B47" s="5">
        <v>0</v>
      </c>
      <c r="C47" s="24">
        <f>SUM(V38)</f>
        <v>0</v>
      </c>
      <c r="D47" s="24">
        <f t="shared" si="27"/>
        <v>0</v>
      </c>
      <c r="E47" s="26"/>
    </row>
    <row r="48" spans="1:33" ht="14.25" customHeight="1" x14ac:dyDescent="0.3">
      <c r="A48" s="36" t="s">
        <v>5</v>
      </c>
      <c r="B48" s="37">
        <f>SUM(B41:B47)</f>
        <v>0</v>
      </c>
      <c r="C48" s="38">
        <f>SUM(C41:C47)</f>
        <v>0</v>
      </c>
      <c r="D48" s="39">
        <f>SUM(D41:D47)</f>
        <v>0</v>
      </c>
      <c r="E48" s="6"/>
    </row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</sheetData>
  <mergeCells count="1">
    <mergeCell ref="W8:AA8"/>
  </mergeCells>
  <phoneticPr fontId="21" type="noConversion"/>
  <conditionalFormatting sqref="Y33:Y35 Y37:Y38 W39:W48 E40:F40 Y49:Y1004 Y9:Y31">
    <cfRule type="cellIs" dxfId="2" priority="3" operator="greaterThan">
      <formula>1.1</formula>
    </cfRule>
  </conditionalFormatting>
  <conditionalFormatting sqref="Y32">
    <cfRule type="cellIs" dxfId="1" priority="2" operator="greaterThan">
      <formula>1.1</formula>
    </cfRule>
  </conditionalFormatting>
  <conditionalFormatting sqref="Y36">
    <cfRule type="cellIs" dxfId="0" priority="1" operator="greaterThan">
      <formula>1.1</formula>
    </cfRule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395F4FCB618947AD9ED9F80DC7F575" ma:contentTypeVersion="6" ma:contentTypeDescription="Create a new document." ma:contentTypeScope="" ma:versionID="32bc4193a07769dcae71075c8a8f1def">
  <xsd:schema xmlns:xsd="http://www.w3.org/2001/XMLSchema" xmlns:xs="http://www.w3.org/2001/XMLSchema" xmlns:p="http://schemas.microsoft.com/office/2006/metadata/properties" xmlns:ns2="1368e619-9919-46e3-b042-0d2053a04f6c" xmlns:ns3="de486294-c78b-4afc-beba-f2120c94853e" targetNamespace="http://schemas.microsoft.com/office/2006/metadata/properties" ma:root="true" ma:fieldsID="c0fa2e2c2810e4e318444f6db7d215cd" ns2:_="" ns3:_="">
    <xsd:import namespace="1368e619-9919-46e3-b042-0d2053a04f6c"/>
    <xsd:import namespace="de486294-c78b-4afc-beba-f2120c948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8e619-9919-46e3-b042-0d2053a04f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86294-c78b-4afc-beba-f2120c948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2F68D-F975-4CDE-A272-074515422B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551A1C-408E-4093-AB14-2D2C530AF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68e619-9919-46e3-b042-0d2053a04f6c"/>
    <ds:schemaRef ds:uri="de486294-c78b-4afc-beba-f2120c948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090634-5063-4B33-81C9-EEA5F91868BB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1368e619-9919-46e3-b042-0d2053a04f6c"/>
    <ds:schemaRef ds:uri="http://purl.org/dc/elements/1.1/"/>
    <ds:schemaRef ds:uri="http://purl.org/dc/dcmitype/"/>
    <ds:schemaRef ds:uri="http://schemas.openxmlformats.org/package/2006/metadata/core-properties"/>
    <ds:schemaRef ds:uri="de486294-c78b-4afc-beba-f2120c94853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Nevile</dc:creator>
  <cp:keywords/>
  <dc:description/>
  <cp:lastModifiedBy>Sarah Sartell</cp:lastModifiedBy>
  <cp:revision/>
  <dcterms:created xsi:type="dcterms:W3CDTF">2023-09-26T07:49:10Z</dcterms:created>
  <dcterms:modified xsi:type="dcterms:W3CDTF">2024-03-06T20:56:37Z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0x01010090395F4FCB618947AD9ED9F80DC7F575</vt:lpwstr>
  </property>
</Properties>
</file>